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440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<sst xmlns="http://schemas.openxmlformats.org/spreadsheetml/2006/main" count="144" uniqueCount="125">
  <si>
    <t>S.NO.</t>
  </si>
  <si>
    <t>STAFF CODE</t>
  </si>
  <si>
    <t>NAME OF THE EMPLOYEE</t>
  </si>
  <si>
    <t>DESIGNATION OF THE EMPLOYEE</t>
  </si>
  <si>
    <t xml:space="preserve">LEVEL </t>
  </si>
  <si>
    <t>NO  OF POST SANCTIONED</t>
  </si>
  <si>
    <t>STAFF IN POSITION</t>
  </si>
  <si>
    <t>NO. OF DAYS</t>
  </si>
  <si>
    <t>BASIC PAY</t>
  </si>
  <si>
    <t xml:space="preserve">DEPUTATION ALLOWANCE </t>
  </si>
  <si>
    <t>DEARNESS ALLOW.</t>
  </si>
  <si>
    <t>TRANSPORT  ALLOWANCE</t>
  </si>
  <si>
    <t>DA ON TRANSPORT  ALL0W.</t>
  </si>
  <si>
    <t>HOUSE RENT ALLOWANCE/ D.HRA</t>
  </si>
  <si>
    <t>LS  &amp; PC (PROJECT KVs)</t>
  </si>
  <si>
    <t>NATIONAL PENSION SCHEME(MGT SHARE)</t>
  </si>
  <si>
    <t>CPF (MGT SHARE)</t>
  </si>
  <si>
    <t>CASH HANDLING &amp; TREASURY ALLOWANCE</t>
  </si>
  <si>
    <t>II SHIFT ALLOWANCE</t>
  </si>
  <si>
    <t>DRESS ALLOWANCE</t>
  </si>
  <si>
    <t>HIGH ALTITUDE ALLOWANCE</t>
  </si>
  <si>
    <t>TOUGH LOCATION ALLOWANCE- III</t>
  </si>
  <si>
    <t>HARD AREA ALLOWANCE</t>
  </si>
  <si>
    <t>ISLAND SPECIAL DUTY ALLOWANCE</t>
  </si>
  <si>
    <t>SPECIAL DUTY ALLOWANCE</t>
  </si>
  <si>
    <t>TOUGH LOCATION ALLOWANCE-I</t>
  </si>
  <si>
    <t>TOUGH LOCATION ALLOWANCE - II</t>
  </si>
  <si>
    <t>OTHER ALLOWANCE</t>
  </si>
  <si>
    <t>GROSS  SALARY</t>
  </si>
  <si>
    <t>INCOME TAX</t>
  </si>
  <si>
    <t>PROFESSIONAL TAX</t>
  </si>
  <si>
    <t>LICENCE FEE ( ODR) TO BE REMITTED TO  OUTSIDE  AGENCY</t>
  </si>
  <si>
    <t>ELEC. /WATER CHARGES (ODR) TO BE REMITTED TO  OUTSIDE  AGENCY</t>
  </si>
  <si>
    <t>NATIONAL  PENSION SCHEME(OWN SHARE)</t>
  </si>
  <si>
    <t xml:space="preserve"> COOP. SOCIETY</t>
  </si>
  <si>
    <t xml:space="preserve">CONV. ADV. / INTEREST RECOVERY </t>
  </si>
  <si>
    <t xml:space="preserve"> INSTALLMENT  NO.</t>
  </si>
  <si>
    <t>HOUSE BUILDING ADVANCE/INTEREST</t>
  </si>
  <si>
    <t>OTHER  REMITTANCES</t>
  </si>
  <si>
    <t>G.P.F.  RECOVERY</t>
  </si>
  <si>
    <t>G.P.F. ADVANCE RECOVERY</t>
  </si>
  <si>
    <t>NO  OF INSTALMENTS</t>
  </si>
  <si>
    <t>CPF-RECOVERY(OWN SHARE)</t>
  </si>
  <si>
    <t>CPF-RECOVERY(MGT SHARE)</t>
  </si>
  <si>
    <t>CPF ADV. RECOVERY</t>
  </si>
  <si>
    <t xml:space="preserve">CONV. ADV./INTEREST  RECOVERY </t>
  </si>
  <si>
    <t>KVS EMPLOYEES WELFARE SCHEME</t>
  </si>
  <si>
    <t>HPL RECOVERY</t>
  </si>
  <si>
    <t>LICENCE FEES ( KVS BUILDING)</t>
  </si>
  <si>
    <t>ELEC. /WATER CHARGES</t>
  </si>
  <si>
    <t>REC. OF OVERPAYMENT (Pay &amp; Allowance)</t>
  </si>
  <si>
    <t>CGHS RECOVERY</t>
  </si>
  <si>
    <t>OTHER DEDUCTIONS IF ANY</t>
  </si>
  <si>
    <t>TOTAL DEDUCTIONS</t>
  </si>
  <si>
    <t>NET  SALARY</t>
  </si>
  <si>
    <t>REMARKS</t>
  </si>
  <si>
    <t>श्री डी.के.श्रीवास्तव</t>
  </si>
  <si>
    <t>प्राचार्य</t>
  </si>
  <si>
    <t xml:space="preserve">श्रीमती पी0आर0 तिवारी </t>
  </si>
  <si>
    <t>पी0जी0टी0 (हिन्‍दी)</t>
  </si>
  <si>
    <t xml:space="preserve">डा.असद अहमद </t>
  </si>
  <si>
    <t>पी0जी0टी0 (अर्थशास्‍त्र)</t>
  </si>
  <si>
    <t>श्री राजेश कुमार पाण्‍डे</t>
  </si>
  <si>
    <t>पी0जी0टी0 (गणित)</t>
  </si>
  <si>
    <t>श्री रामजी प्रसाद</t>
  </si>
  <si>
    <t>पी0जी0टी0 (अंग्रेजी)</t>
  </si>
  <si>
    <t>श्रीमती प्रियंका गुप्ता</t>
  </si>
  <si>
    <t>पी0जी0टी0 (कम्‍प्‍यूटर)</t>
  </si>
  <si>
    <t>पी0जी0टी0 (रसायन)</t>
  </si>
  <si>
    <t>पी0जी0टी0 (बायो0)</t>
  </si>
  <si>
    <t xml:space="preserve">श्री अशोक कुमार शुक्ला </t>
  </si>
  <si>
    <t>पी0जी0टी0 (वाणिज्‍य)</t>
  </si>
  <si>
    <t>श्री रामाश्रय प्रसाद यादव</t>
  </si>
  <si>
    <t>पी0जी0टी0 (भौतिकी)</t>
  </si>
  <si>
    <t>टी0जी0टी0 (संस्‍कृत)</t>
  </si>
  <si>
    <t>श्रीमती सुषमा सिंह</t>
  </si>
  <si>
    <t>टी0जी0टी0 (हिन्दी)</t>
  </si>
  <si>
    <t>टी0जी0टी0 (सा०वि०)</t>
  </si>
  <si>
    <t xml:space="preserve">श्रीमती  वीना त्रिपाठी </t>
  </si>
  <si>
    <t>टी0जी0टी0 (गणित)</t>
  </si>
  <si>
    <t>श्री राम दयाल</t>
  </si>
  <si>
    <t xml:space="preserve">कु0 सईदा उज़मा रशीदी </t>
  </si>
  <si>
    <t xml:space="preserve">टी0जी0टी0 (अंग्रेजी) </t>
  </si>
  <si>
    <t>श्री एल बी सिंह</t>
  </si>
  <si>
    <t xml:space="preserve">टी0जी0टी0 (हिंदी) </t>
  </si>
  <si>
    <t>श्री अरविन्द कुमार</t>
  </si>
  <si>
    <t xml:space="preserve">टी0जी0टी0 (जीव.) </t>
  </si>
  <si>
    <t xml:space="preserve">मो0 जावेद अकरम फारूकी </t>
  </si>
  <si>
    <t xml:space="preserve"> प्राथमिक शि0</t>
  </si>
  <si>
    <t>श्री एम0के0 पाण्‍डेय</t>
  </si>
  <si>
    <t xml:space="preserve">श्रीमती एस0 बी0 त्रिपाठी </t>
  </si>
  <si>
    <t xml:space="preserve">श्रीमती  नीलिमा शुक्‍ला </t>
  </si>
  <si>
    <t xml:space="preserve">श्रीमती सुनीता सिंह </t>
  </si>
  <si>
    <t xml:space="preserve">श्री विजय वर्मा </t>
  </si>
  <si>
    <t xml:space="preserve">श्री जिया लाल </t>
  </si>
  <si>
    <t>श्री अर्जुन यादव</t>
  </si>
  <si>
    <t>प्राथमिक शि0</t>
  </si>
  <si>
    <t>श्रीमती विभा राय</t>
  </si>
  <si>
    <t>श्रीमती सुधा द्विवेदी</t>
  </si>
  <si>
    <t xml:space="preserve">श्रीमती किरण राठौर </t>
  </si>
  <si>
    <t>श्रीमती रंजना</t>
  </si>
  <si>
    <t xml:space="preserve">श्रीमती नेहा दीक्षित </t>
  </si>
  <si>
    <t>टीजीटी (AE)</t>
  </si>
  <si>
    <t>पुस्‍कलायाध्‍यक्ष</t>
  </si>
  <si>
    <t>टी.जी.टी.(WE</t>
  </si>
  <si>
    <t>टीजीटी (PE)</t>
  </si>
  <si>
    <t>संगीत शिक्षिका</t>
  </si>
  <si>
    <t>वरि0सचि0सहा0</t>
  </si>
  <si>
    <t xml:space="preserve">श्री श्याम नारायण </t>
  </si>
  <si>
    <t xml:space="preserve">सब-स्टाफ </t>
  </si>
  <si>
    <t xml:space="preserve">श्री आर.एन सिंह </t>
  </si>
  <si>
    <t xml:space="preserve">श्री लाल बहादुर </t>
  </si>
  <si>
    <t xml:space="preserve">श्री विश्‍वजीत मिश्रा </t>
  </si>
  <si>
    <t>श्री सेवक राम यादव</t>
  </si>
  <si>
    <t>Contribution to Kerala Relief Fund</t>
  </si>
  <si>
    <t>श्रीमती नुपुर श्रीवास्तव</t>
  </si>
  <si>
    <t>श्रीमती नवनीता सोम</t>
  </si>
  <si>
    <t>श्री मोहम्मद रिजवान</t>
  </si>
  <si>
    <t>मुख्याध्यापक</t>
  </si>
  <si>
    <t>श्री अतुल कुमार तिवारी</t>
  </si>
  <si>
    <t>श्री चंद्र भान सरोज</t>
  </si>
  <si>
    <t>8</t>
  </si>
  <si>
    <t>श्री नरेंद्र कुमार पांडेय</t>
  </si>
  <si>
    <t>6</t>
  </si>
  <si>
    <t>श्री नवीन कुमार गुप्ता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</si>
</sst>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[$-4000439]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sz val="10"/>
      <name val="Verdana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2"/>
      <color indexed="36"/>
      <name val="Arial"/>
      <family val="2"/>
    </font>
    <font>
      <b/>
      <sz val="11"/>
      <color indexed="36"/>
      <name val="Calibri"/>
      <family val="2"/>
    </font>
    <font>
      <sz val="11"/>
      <color indexed="36"/>
      <name val="Calibri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rgb="FF7030A0"/>
      <name val="Calibri"/>
      <family val="2"/>
    </font>
    <font>
      <b/>
      <sz val="12"/>
      <color rgb="FF7030A0"/>
      <name val="Arial"/>
      <family val="2"/>
    </font>
    <font>
      <sz val="11"/>
      <color rgb="FF7030A0"/>
      <name val="Calibri"/>
      <family val="2"/>
    </font>
    <font>
      <sz val="10"/>
      <color theme="1"/>
      <name val="Verdana"/>
      <family val="2"/>
    </font>
    <font>
      <sz val="10"/>
      <color rgb="FF000000"/>
      <name val="Verdana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top" wrapText="1" readingOrder="1"/>
    </xf>
    <xf numFmtId="0" fontId="2" fillId="0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vertical="center" textRotation="90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vertical="justify" textRotation="90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46" fillId="0" borderId="10" xfId="0" applyFont="1" applyFill="1" applyBorder="1" applyAlignment="1">
      <alignment wrapText="1"/>
    </xf>
    <xf numFmtId="0" fontId="46" fillId="0" borderId="10" xfId="0" applyFont="1" applyFill="1" applyBorder="1" applyAlignment="1">
      <alignment/>
    </xf>
    <xf numFmtId="0" fontId="46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textRotation="90" wrapText="1"/>
    </xf>
    <xf numFmtId="0" fontId="0" fillId="0" borderId="0" xfId="0" applyFill="1" applyAlignment="1">
      <alignment horizontal="left"/>
    </xf>
    <xf numFmtId="0" fontId="45" fillId="0" borderId="10" xfId="0" applyFont="1" applyFill="1" applyBorder="1" applyAlignment="1">
      <alignment wrapText="1"/>
    </xf>
    <xf numFmtId="0" fontId="3" fillId="33" borderId="10" xfId="0" applyFont="1" applyFill="1" applyBorder="1" applyAlignment="1">
      <alignment vertical="top" wrapText="1" readingOrder="1"/>
    </xf>
    <xf numFmtId="0" fontId="2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center" textRotation="90" wrapText="1"/>
    </xf>
    <xf numFmtId="0" fontId="47" fillId="0" borderId="10" xfId="0" applyFont="1" applyFill="1" applyBorder="1" applyAlignment="1">
      <alignment wrapText="1"/>
    </xf>
    <xf numFmtId="1" fontId="48" fillId="0" borderId="10" xfId="0" applyNumberFormat="1" applyFont="1" applyFill="1" applyBorder="1" applyAlignment="1">
      <alignment wrapText="1"/>
    </xf>
    <xf numFmtId="0" fontId="49" fillId="0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1" fontId="5" fillId="34" borderId="10" xfId="0" applyNumberFormat="1" applyFont="1" applyFill="1" applyBorder="1" applyAlignment="1" applyProtection="1">
      <alignment horizontal="right" vertical="center"/>
      <protection locked="0"/>
    </xf>
    <xf numFmtId="1" fontId="6" fillId="0" borderId="10" xfId="0" applyNumberFormat="1" applyFont="1" applyFill="1" applyBorder="1" applyAlignment="1" applyProtection="1">
      <alignment horizontal="right" vertical="center"/>
      <protection locked="0"/>
    </xf>
    <xf numFmtId="0" fontId="6" fillId="35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right" vertical="center"/>
      <protection locked="0"/>
    </xf>
    <xf numFmtId="1" fontId="2" fillId="0" borderId="10" xfId="0" applyNumberFormat="1" applyFont="1" applyFill="1" applyBorder="1" applyAlignment="1" applyProtection="1">
      <alignment horizontal="right" vertical="center"/>
      <protection locked="0"/>
    </xf>
    <xf numFmtId="0" fontId="50" fillId="34" borderId="10" xfId="0" applyFont="1" applyFill="1" applyBorder="1" applyAlignment="1" applyProtection="1">
      <alignment horizontal="center" vertical="center" wrapText="1"/>
      <protection locked="0"/>
    </xf>
    <xf numFmtId="0" fontId="50" fillId="0" borderId="10" xfId="0" applyFont="1" applyFill="1" applyBorder="1" applyAlignment="1" applyProtection="1">
      <alignment horizontal="center" vertical="center" wrapText="1"/>
      <protection locked="0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 applyProtection="1">
      <alignment horizontal="right" vertical="center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" fontId="5" fillId="34" borderId="11" xfId="0" applyNumberFormat="1" applyFont="1" applyFill="1" applyBorder="1" applyAlignment="1" applyProtection="1">
      <alignment horizontal="right" vertical="center"/>
      <protection locked="0"/>
    </xf>
    <xf numFmtId="1" fontId="0" fillId="0" borderId="0" xfId="0" applyNumberFormat="1" applyFill="1" applyAlignment="1">
      <alignment/>
    </xf>
    <xf numFmtId="0" fontId="50" fillId="0" borderId="10" xfId="0" applyFont="1" applyFill="1" applyBorder="1" applyAlignment="1" applyProtection="1" quotePrefix="1">
      <alignment vertical="center" wrapText="1"/>
      <protection locked="0"/>
    </xf>
    <xf numFmtId="0" fontId="4" fillId="0" borderId="10" xfId="0" applyFont="1" applyFill="1" applyBorder="1" applyAlignment="1" applyProtection="1">
      <alignment vertical="justify" textRotation="90" wrapText="1"/>
      <protection locked="0"/>
    </xf>
    <xf numFmtId="180" fontId="6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1" fontId="7" fillId="34" borderId="10" xfId="0" applyNumberFormat="1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5"/>
  <sheetViews>
    <sheetView tabSelected="1" zoomScale="85" zoomScaleNormal="85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43" sqref="A43:IV201"/>
    </sheetView>
  </sheetViews>
  <sheetFormatPr defaultColWidth="9.140625" defaultRowHeight="15"/>
  <cols>
    <col min="1" max="1" width="6.8515625" style="3" customWidth="1"/>
    <col min="2" max="2" width="12.140625" style="15" customWidth="1"/>
    <col min="3" max="3" width="21.140625" style="3" customWidth="1"/>
    <col min="4" max="4" width="21.421875" style="3" customWidth="1"/>
    <col min="5" max="26" width="9.140625" style="3" customWidth="1"/>
    <col min="27" max="16384" width="9.140625" style="3" customWidth="1"/>
  </cols>
  <sheetData>
    <row r="1" spans="1:62" s="7" customFormat="1" ht="126">
      <c r="A1" s="4" t="s">
        <v>0</v>
      </c>
      <c r="B1" s="14" t="s">
        <v>1</v>
      </c>
      <c r="C1" s="5" t="s">
        <v>2</v>
      </c>
      <c r="D1" s="5" t="s">
        <v>3</v>
      </c>
      <c r="E1" s="2" t="s">
        <v>4</v>
      </c>
      <c r="F1" s="6" t="s">
        <v>5</v>
      </c>
      <c r="G1" s="6" t="s">
        <v>6</v>
      </c>
      <c r="H1" s="4" t="s">
        <v>7</v>
      </c>
      <c r="I1" s="2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15</v>
      </c>
      <c r="P1" s="2" t="s">
        <v>16</v>
      </c>
      <c r="Q1" s="2" t="s">
        <v>17</v>
      </c>
      <c r="R1" s="2" t="s">
        <v>20</v>
      </c>
      <c r="S1" s="1" t="s">
        <v>22</v>
      </c>
      <c r="T1" s="2" t="s">
        <v>23</v>
      </c>
      <c r="U1" s="1" t="s">
        <v>24</v>
      </c>
      <c r="V1" s="2" t="s">
        <v>25</v>
      </c>
      <c r="W1" s="2" t="s">
        <v>26</v>
      </c>
      <c r="X1" s="2" t="s">
        <v>21</v>
      </c>
      <c r="Y1" s="1" t="s">
        <v>18</v>
      </c>
      <c r="Z1" s="2" t="s">
        <v>14</v>
      </c>
      <c r="AA1" s="1" t="s">
        <v>27</v>
      </c>
      <c r="AB1" s="2" t="s">
        <v>19</v>
      </c>
      <c r="AC1" s="1" t="s">
        <v>28</v>
      </c>
      <c r="AD1" s="4" t="s">
        <v>29</v>
      </c>
      <c r="AE1" s="4" t="s">
        <v>30</v>
      </c>
      <c r="AF1" s="2" t="s">
        <v>31</v>
      </c>
      <c r="AG1" s="2" t="s">
        <v>32</v>
      </c>
      <c r="AH1" s="17" t="s">
        <v>33</v>
      </c>
      <c r="AI1" s="17" t="s">
        <v>15</v>
      </c>
      <c r="AJ1" s="4" t="s">
        <v>34</v>
      </c>
      <c r="AK1" s="1" t="s">
        <v>35</v>
      </c>
      <c r="AL1" s="8" t="s">
        <v>36</v>
      </c>
      <c r="AM1" s="4" t="s">
        <v>37</v>
      </c>
      <c r="AN1" s="8" t="s">
        <v>36</v>
      </c>
      <c r="AO1" s="44" t="s">
        <v>114</v>
      </c>
      <c r="AP1" s="8" t="s">
        <v>38</v>
      </c>
      <c r="AQ1" s="4" t="s">
        <v>39</v>
      </c>
      <c r="AR1" s="4" t="s">
        <v>40</v>
      </c>
      <c r="AS1" s="4" t="s">
        <v>41</v>
      </c>
      <c r="AT1" s="4" t="s">
        <v>42</v>
      </c>
      <c r="AU1" s="19" t="s">
        <v>43</v>
      </c>
      <c r="AV1" s="4" t="s">
        <v>44</v>
      </c>
      <c r="AW1" s="8" t="s">
        <v>36</v>
      </c>
      <c r="AX1" s="1" t="s">
        <v>45</v>
      </c>
      <c r="AY1" s="8" t="s">
        <v>36</v>
      </c>
      <c r="AZ1" s="8" t="s">
        <v>46</v>
      </c>
      <c r="BA1" s="18" t="s">
        <v>14</v>
      </c>
      <c r="BB1" s="2" t="s">
        <v>47</v>
      </c>
      <c r="BC1" s="4" t="s">
        <v>48</v>
      </c>
      <c r="BD1" s="4" t="s">
        <v>49</v>
      </c>
      <c r="BE1" s="4" t="s">
        <v>50</v>
      </c>
      <c r="BF1" s="4" t="s">
        <v>51</v>
      </c>
      <c r="BG1" s="2" t="s">
        <v>52</v>
      </c>
      <c r="BH1" s="1" t="s">
        <v>53</v>
      </c>
      <c r="BI1" s="1" t="s">
        <v>54</v>
      </c>
      <c r="BJ1" s="4" t="s">
        <v>55</v>
      </c>
    </row>
    <row r="2" spans="1:62" ht="15">
      <c r="A2" s="9">
        <v>1</v>
      </c>
      <c r="B2" s="26">
        <v>10017</v>
      </c>
      <c r="C2" s="27" t="s">
        <v>56</v>
      </c>
      <c r="D2" s="28" t="s">
        <v>57</v>
      </c>
      <c r="E2" s="28">
        <v>12</v>
      </c>
      <c r="F2" s="23">
        <v>1</v>
      </c>
      <c r="G2" s="23">
        <v>1</v>
      </c>
      <c r="H2" s="23">
        <v>31</v>
      </c>
      <c r="I2" s="25">
        <v>88700</v>
      </c>
      <c r="J2" s="10">
        <v>0</v>
      </c>
      <c r="K2" s="24">
        <f>INT((I2)*0.12+0.5)</f>
        <v>10644</v>
      </c>
      <c r="L2" s="24">
        <v>7200</v>
      </c>
      <c r="M2" s="24">
        <f>INT(0.12*L2+0.5)</f>
        <v>864</v>
      </c>
      <c r="N2" s="24">
        <v>0</v>
      </c>
      <c r="O2" s="24">
        <f>INT((I2+K2)*0.1+0.5)</f>
        <v>9934</v>
      </c>
      <c r="P2" s="24">
        <v>0</v>
      </c>
      <c r="Q2" s="24">
        <v>0</v>
      </c>
      <c r="R2" s="24">
        <v>0</v>
      </c>
      <c r="S2" s="24">
        <v>0</v>
      </c>
      <c r="T2" s="24">
        <v>0</v>
      </c>
      <c r="U2" s="24">
        <v>0</v>
      </c>
      <c r="V2" s="24">
        <v>0</v>
      </c>
      <c r="W2" s="24">
        <v>0</v>
      </c>
      <c r="X2" s="24">
        <v>0</v>
      </c>
      <c r="Y2" s="24">
        <v>0</v>
      </c>
      <c r="Z2" s="24">
        <v>0</v>
      </c>
      <c r="AA2" s="24">
        <v>0</v>
      </c>
      <c r="AB2" s="24">
        <v>0</v>
      </c>
      <c r="AC2" s="16">
        <f>SUM(I2:AB2)</f>
        <v>117342</v>
      </c>
      <c r="AD2" s="24">
        <v>8000</v>
      </c>
      <c r="AE2" s="10">
        <v>0</v>
      </c>
      <c r="AF2" s="10">
        <v>640</v>
      </c>
      <c r="AG2" s="10">
        <v>0</v>
      </c>
      <c r="AH2" s="10">
        <f>O2</f>
        <v>9934</v>
      </c>
      <c r="AI2" s="10">
        <f>O2</f>
        <v>9934</v>
      </c>
      <c r="AJ2" s="24">
        <v>0</v>
      </c>
      <c r="AK2" s="24">
        <v>0</v>
      </c>
      <c r="AL2" s="10">
        <v>0</v>
      </c>
      <c r="AM2" s="10">
        <v>0</v>
      </c>
      <c r="AN2" s="10">
        <v>0</v>
      </c>
      <c r="AO2" s="10">
        <v>0</v>
      </c>
      <c r="AP2" s="10">
        <v>0</v>
      </c>
      <c r="AQ2" s="10">
        <v>0</v>
      </c>
      <c r="AR2" s="10">
        <v>0</v>
      </c>
      <c r="AS2" s="24">
        <v>0</v>
      </c>
      <c r="AT2" s="24">
        <v>0</v>
      </c>
      <c r="AU2" s="10">
        <f>P2</f>
        <v>0</v>
      </c>
      <c r="AV2" s="24">
        <v>0</v>
      </c>
      <c r="AW2" s="24">
        <v>0</v>
      </c>
      <c r="AX2" s="24">
        <v>0</v>
      </c>
      <c r="AY2" s="24">
        <v>0</v>
      </c>
      <c r="AZ2" s="10">
        <v>120</v>
      </c>
      <c r="BA2" s="22">
        <f>Z2</f>
        <v>0</v>
      </c>
      <c r="BB2" s="10">
        <v>0</v>
      </c>
      <c r="BC2" s="10">
        <v>0</v>
      </c>
      <c r="BD2" s="10">
        <v>1352</v>
      </c>
      <c r="BE2" s="10">
        <v>0</v>
      </c>
      <c r="BF2" s="10">
        <v>0</v>
      </c>
      <c r="BG2" s="10">
        <v>0</v>
      </c>
      <c r="BH2" s="16">
        <f>SUM(AD2:BG2)</f>
        <v>29980</v>
      </c>
      <c r="BI2" s="16">
        <f>SUM(AC2-BH2)</f>
        <v>87362</v>
      </c>
      <c r="BJ2" s="9"/>
    </row>
    <row r="3" spans="1:62" ht="15">
      <c r="A3" s="9">
        <v>2</v>
      </c>
      <c r="B3" s="26">
        <v>26670</v>
      </c>
      <c r="C3" s="27" t="s">
        <v>115</v>
      </c>
      <c r="D3" s="28" t="s">
        <v>68</v>
      </c>
      <c r="E3" s="28">
        <v>10</v>
      </c>
      <c r="F3" s="23">
        <v>1</v>
      </c>
      <c r="G3" s="23">
        <v>1</v>
      </c>
      <c r="H3" s="23">
        <v>31</v>
      </c>
      <c r="I3" s="25">
        <v>84900</v>
      </c>
      <c r="J3" s="10">
        <v>0</v>
      </c>
      <c r="K3" s="24">
        <f aca="true" t="shared" si="0" ref="K3:K42">INT((I3)*0.12+0.5)</f>
        <v>10188</v>
      </c>
      <c r="L3" s="24">
        <v>7200</v>
      </c>
      <c r="M3" s="24">
        <f aca="true" t="shared" si="1" ref="M3:M42">INT(0.12*L3+0.5)</f>
        <v>864</v>
      </c>
      <c r="N3" s="24">
        <f aca="true" t="shared" si="2" ref="N3:N36">INT(0.16*I3+0.5)</f>
        <v>13584</v>
      </c>
      <c r="O3" s="24">
        <v>0</v>
      </c>
      <c r="P3" s="24">
        <v>0</v>
      </c>
      <c r="Q3" s="24">
        <v>0</v>
      </c>
      <c r="R3" s="24">
        <v>0</v>
      </c>
      <c r="S3" s="24">
        <v>0</v>
      </c>
      <c r="T3" s="24">
        <v>0</v>
      </c>
      <c r="U3" s="24">
        <v>0</v>
      </c>
      <c r="V3" s="24">
        <v>0</v>
      </c>
      <c r="W3" s="24">
        <v>0</v>
      </c>
      <c r="X3" s="24">
        <v>0</v>
      </c>
      <c r="Y3" s="24">
        <v>0</v>
      </c>
      <c r="Z3" s="24">
        <v>0</v>
      </c>
      <c r="AA3" s="24">
        <v>0</v>
      </c>
      <c r="AB3" s="24">
        <v>0</v>
      </c>
      <c r="AC3" s="16">
        <f>SUM(I3:AB3)</f>
        <v>116736</v>
      </c>
      <c r="AD3" s="24">
        <v>15000</v>
      </c>
      <c r="AE3" s="10">
        <v>0</v>
      </c>
      <c r="AF3" s="10">
        <v>0</v>
      </c>
      <c r="AG3" s="10">
        <v>0</v>
      </c>
      <c r="AH3" s="10">
        <v>0</v>
      </c>
      <c r="AI3" s="10">
        <v>0</v>
      </c>
      <c r="AJ3" s="24">
        <v>0</v>
      </c>
      <c r="AK3" s="24">
        <v>0</v>
      </c>
      <c r="AL3" s="10">
        <v>0</v>
      </c>
      <c r="AM3" s="10">
        <v>0</v>
      </c>
      <c r="AN3" s="10">
        <v>0</v>
      </c>
      <c r="AO3" s="10">
        <v>0</v>
      </c>
      <c r="AP3" s="10">
        <v>0</v>
      </c>
      <c r="AQ3" s="10">
        <v>25000</v>
      </c>
      <c r="AR3" s="10">
        <v>0</v>
      </c>
      <c r="AS3" s="24">
        <v>0</v>
      </c>
      <c r="AT3" s="24">
        <v>0</v>
      </c>
      <c r="AU3" s="10">
        <v>0</v>
      </c>
      <c r="AV3" s="24">
        <v>0</v>
      </c>
      <c r="AW3" s="24">
        <v>0</v>
      </c>
      <c r="AX3" s="24">
        <v>0</v>
      </c>
      <c r="AY3" s="24">
        <v>0</v>
      </c>
      <c r="AZ3" s="10">
        <v>60</v>
      </c>
      <c r="BA3" s="22">
        <v>0</v>
      </c>
      <c r="BB3" s="10">
        <v>0</v>
      </c>
      <c r="BC3" s="10">
        <v>0</v>
      </c>
      <c r="BD3" s="10">
        <v>0</v>
      </c>
      <c r="BE3" s="10">
        <v>0</v>
      </c>
      <c r="BF3" s="10">
        <v>0</v>
      </c>
      <c r="BG3" s="10">
        <v>150</v>
      </c>
      <c r="BH3" s="16">
        <f>SUM(AD3:BG3)</f>
        <v>40210</v>
      </c>
      <c r="BI3" s="16">
        <f>SUM(AC3-BH3)</f>
        <v>76526</v>
      </c>
      <c r="BJ3" s="9"/>
    </row>
    <row r="4" spans="1:62" ht="15.75">
      <c r="A4" s="9">
        <v>3</v>
      </c>
      <c r="B4" s="26">
        <v>40908</v>
      </c>
      <c r="C4" s="27" t="s">
        <v>58</v>
      </c>
      <c r="D4" s="28" t="s">
        <v>59</v>
      </c>
      <c r="E4" s="28">
        <v>10</v>
      </c>
      <c r="F4" s="23">
        <v>1</v>
      </c>
      <c r="G4" s="23">
        <v>1</v>
      </c>
      <c r="H4" s="23">
        <v>31</v>
      </c>
      <c r="I4" s="30">
        <v>80000</v>
      </c>
      <c r="J4" s="10">
        <v>0</v>
      </c>
      <c r="K4" s="24">
        <f t="shared" si="0"/>
        <v>9600</v>
      </c>
      <c r="L4" s="24">
        <v>7200</v>
      </c>
      <c r="M4" s="24">
        <f t="shared" si="1"/>
        <v>864</v>
      </c>
      <c r="N4" s="24">
        <f t="shared" si="2"/>
        <v>12800</v>
      </c>
      <c r="O4" s="24">
        <v>0</v>
      </c>
      <c r="P4" s="24">
        <v>0</v>
      </c>
      <c r="Q4" s="24">
        <v>0</v>
      </c>
      <c r="R4" s="24">
        <v>0</v>
      </c>
      <c r="S4" s="24">
        <v>0</v>
      </c>
      <c r="T4" s="24">
        <v>0</v>
      </c>
      <c r="U4" s="24">
        <v>0</v>
      </c>
      <c r="V4" s="24">
        <v>0</v>
      </c>
      <c r="W4" s="24">
        <v>0</v>
      </c>
      <c r="X4" s="24">
        <v>0</v>
      </c>
      <c r="Y4" s="24">
        <v>0</v>
      </c>
      <c r="Z4" s="24">
        <v>0</v>
      </c>
      <c r="AA4" s="24">
        <v>0</v>
      </c>
      <c r="AB4" s="24">
        <v>0</v>
      </c>
      <c r="AC4" s="16">
        <f>SUM(I4:AB4)</f>
        <v>110464</v>
      </c>
      <c r="AD4" s="24">
        <v>10000</v>
      </c>
      <c r="AE4" s="10">
        <v>0</v>
      </c>
      <c r="AF4" s="10">
        <v>0</v>
      </c>
      <c r="AG4" s="10">
        <v>0</v>
      </c>
      <c r="AH4" s="10">
        <f aca="true" t="shared" si="3" ref="AH4:AH36">O4</f>
        <v>0</v>
      </c>
      <c r="AI4" s="10">
        <f aca="true" t="shared" si="4" ref="AI4:AI36">O4</f>
        <v>0</v>
      </c>
      <c r="AJ4" s="24">
        <v>0</v>
      </c>
      <c r="AK4" s="24">
        <v>0</v>
      </c>
      <c r="AL4" s="24">
        <v>0</v>
      </c>
      <c r="AM4" s="24">
        <v>0</v>
      </c>
      <c r="AN4" s="24">
        <v>0</v>
      </c>
      <c r="AO4" s="24">
        <v>0</v>
      </c>
      <c r="AP4" s="24">
        <v>0</v>
      </c>
      <c r="AQ4" s="10">
        <v>15000</v>
      </c>
      <c r="AR4" s="10">
        <v>0</v>
      </c>
      <c r="AS4" s="24">
        <v>0</v>
      </c>
      <c r="AT4" s="24">
        <v>0</v>
      </c>
      <c r="AU4" s="21">
        <f aca="true" t="shared" si="5" ref="AU4:AU36">P4</f>
        <v>0</v>
      </c>
      <c r="AV4" s="24">
        <v>0</v>
      </c>
      <c r="AW4" s="24">
        <v>0</v>
      </c>
      <c r="AX4" s="24">
        <v>0</v>
      </c>
      <c r="AY4" s="24">
        <v>0</v>
      </c>
      <c r="AZ4" s="10">
        <v>60</v>
      </c>
      <c r="BA4" s="22">
        <f aca="true" t="shared" si="6" ref="BA4:BA36">Z4</f>
        <v>0</v>
      </c>
      <c r="BB4" s="10">
        <v>0</v>
      </c>
      <c r="BC4" s="10">
        <v>0</v>
      </c>
      <c r="BD4" s="10">
        <v>0</v>
      </c>
      <c r="BE4" s="10">
        <v>0</v>
      </c>
      <c r="BF4" s="10">
        <v>0</v>
      </c>
      <c r="BG4" s="10">
        <v>0</v>
      </c>
      <c r="BH4" s="16">
        <f>SUM(AD4:BG4)</f>
        <v>25060</v>
      </c>
      <c r="BI4" s="16">
        <f aca="true" t="shared" si="7" ref="BI4:BI36">SUM(AC4-BH4)</f>
        <v>85404</v>
      </c>
      <c r="BJ4" s="9"/>
    </row>
    <row r="5" spans="1:62" ht="15.75">
      <c r="A5" s="9">
        <v>4</v>
      </c>
      <c r="B5" s="26">
        <v>9314</v>
      </c>
      <c r="C5" s="27" t="s">
        <v>60</v>
      </c>
      <c r="D5" s="28" t="s">
        <v>61</v>
      </c>
      <c r="E5" s="28">
        <v>8</v>
      </c>
      <c r="F5" s="23">
        <v>1</v>
      </c>
      <c r="G5" s="23">
        <v>1</v>
      </c>
      <c r="H5" s="23">
        <v>31</v>
      </c>
      <c r="I5" s="30">
        <v>64100</v>
      </c>
      <c r="J5" s="10">
        <v>0</v>
      </c>
      <c r="K5" s="24">
        <f t="shared" si="0"/>
        <v>7692</v>
      </c>
      <c r="L5" s="24">
        <v>3600</v>
      </c>
      <c r="M5" s="24">
        <f t="shared" si="1"/>
        <v>432</v>
      </c>
      <c r="N5" s="24">
        <f t="shared" si="2"/>
        <v>10256</v>
      </c>
      <c r="O5" s="24">
        <f>INT((I5+K5)*0.1+0.5)</f>
        <v>7179</v>
      </c>
      <c r="P5" s="24">
        <v>0</v>
      </c>
      <c r="Q5" s="24">
        <v>0</v>
      </c>
      <c r="R5" s="24">
        <v>0</v>
      </c>
      <c r="S5" s="24">
        <v>0</v>
      </c>
      <c r="T5" s="24">
        <v>0</v>
      </c>
      <c r="U5" s="24">
        <v>0</v>
      </c>
      <c r="V5" s="24">
        <v>0</v>
      </c>
      <c r="W5" s="24">
        <v>0</v>
      </c>
      <c r="X5" s="24">
        <v>0</v>
      </c>
      <c r="Y5" s="24">
        <v>0</v>
      </c>
      <c r="Z5" s="24">
        <v>0</v>
      </c>
      <c r="AA5" s="24">
        <v>0</v>
      </c>
      <c r="AB5" s="24">
        <v>0</v>
      </c>
      <c r="AC5" s="16">
        <f aca="true" t="shared" si="8" ref="AC5:AC36">SUM(I5:AB5)</f>
        <v>93259</v>
      </c>
      <c r="AD5" s="24">
        <v>6000</v>
      </c>
      <c r="AE5" s="10">
        <v>0</v>
      </c>
      <c r="AF5" s="24">
        <v>0</v>
      </c>
      <c r="AG5" s="24">
        <v>0</v>
      </c>
      <c r="AH5" s="10">
        <f t="shared" si="3"/>
        <v>7179</v>
      </c>
      <c r="AI5" s="10">
        <f t="shared" si="4"/>
        <v>7179</v>
      </c>
      <c r="AJ5" s="24">
        <v>0</v>
      </c>
      <c r="AK5" s="24">
        <v>0</v>
      </c>
      <c r="AL5" s="24">
        <v>0</v>
      </c>
      <c r="AM5" s="24">
        <v>0</v>
      </c>
      <c r="AN5" s="24">
        <v>0</v>
      </c>
      <c r="AO5" s="24">
        <v>0</v>
      </c>
      <c r="AP5" s="24">
        <v>0</v>
      </c>
      <c r="AQ5" s="10">
        <v>0</v>
      </c>
      <c r="AR5" s="10">
        <v>0</v>
      </c>
      <c r="AS5" s="24">
        <v>0</v>
      </c>
      <c r="AT5" s="24">
        <v>0</v>
      </c>
      <c r="AU5" s="21">
        <f t="shared" si="5"/>
        <v>0</v>
      </c>
      <c r="AV5" s="24">
        <v>0</v>
      </c>
      <c r="AW5" s="24">
        <v>0</v>
      </c>
      <c r="AX5" s="24">
        <v>0</v>
      </c>
      <c r="AY5" s="24">
        <v>0</v>
      </c>
      <c r="AZ5" s="10">
        <v>60</v>
      </c>
      <c r="BA5" s="22">
        <f t="shared" si="6"/>
        <v>0</v>
      </c>
      <c r="BB5" s="10">
        <v>0</v>
      </c>
      <c r="BC5" s="10">
        <v>0</v>
      </c>
      <c r="BD5" s="10">
        <v>0</v>
      </c>
      <c r="BE5" s="24">
        <v>0</v>
      </c>
      <c r="BF5" s="24">
        <v>0</v>
      </c>
      <c r="BG5" s="10">
        <v>150</v>
      </c>
      <c r="BH5" s="16">
        <f aca="true" t="shared" si="9" ref="BH5:BH36">SUM(AD5:BG5)</f>
        <v>20568</v>
      </c>
      <c r="BI5" s="16">
        <f t="shared" si="7"/>
        <v>72691</v>
      </c>
      <c r="BJ5" s="9"/>
    </row>
    <row r="6" spans="1:62" ht="15.75">
      <c r="A6" s="9">
        <v>5</v>
      </c>
      <c r="B6" s="26">
        <v>2243</v>
      </c>
      <c r="C6" s="27" t="s">
        <v>62</v>
      </c>
      <c r="D6" s="28" t="s">
        <v>63</v>
      </c>
      <c r="E6" s="28">
        <v>8</v>
      </c>
      <c r="F6" s="23">
        <v>1</v>
      </c>
      <c r="G6" s="23">
        <v>1</v>
      </c>
      <c r="H6" s="23">
        <v>31</v>
      </c>
      <c r="I6" s="29">
        <v>74300</v>
      </c>
      <c r="J6" s="10">
        <v>0</v>
      </c>
      <c r="K6" s="24">
        <f t="shared" si="0"/>
        <v>8916</v>
      </c>
      <c r="L6" s="24">
        <v>7200</v>
      </c>
      <c r="M6" s="24">
        <f t="shared" si="1"/>
        <v>864</v>
      </c>
      <c r="N6" s="24">
        <f t="shared" si="2"/>
        <v>11888</v>
      </c>
      <c r="O6" s="24">
        <v>0</v>
      </c>
      <c r="P6" s="24">
        <v>0</v>
      </c>
      <c r="Q6" s="24">
        <v>0</v>
      </c>
      <c r="R6" s="24">
        <v>0</v>
      </c>
      <c r="S6" s="24">
        <v>0</v>
      </c>
      <c r="T6" s="24">
        <v>0</v>
      </c>
      <c r="U6" s="24">
        <v>0</v>
      </c>
      <c r="V6" s="24">
        <v>0</v>
      </c>
      <c r="W6" s="24">
        <v>0</v>
      </c>
      <c r="X6" s="24">
        <v>0</v>
      </c>
      <c r="Y6" s="24">
        <v>0</v>
      </c>
      <c r="Z6" s="24">
        <v>0</v>
      </c>
      <c r="AA6" s="24">
        <v>0</v>
      </c>
      <c r="AB6" s="24">
        <v>0</v>
      </c>
      <c r="AC6" s="16">
        <f t="shared" si="8"/>
        <v>103168</v>
      </c>
      <c r="AD6" s="24">
        <v>8000</v>
      </c>
      <c r="AE6" s="10">
        <v>0</v>
      </c>
      <c r="AF6" s="24">
        <v>0</v>
      </c>
      <c r="AG6" s="24">
        <v>0</v>
      </c>
      <c r="AH6" s="10">
        <f t="shared" si="3"/>
        <v>0</v>
      </c>
      <c r="AI6" s="10">
        <f t="shared" si="4"/>
        <v>0</v>
      </c>
      <c r="AJ6" s="24">
        <v>0</v>
      </c>
      <c r="AK6" s="24">
        <v>0</v>
      </c>
      <c r="AL6" s="24">
        <v>0</v>
      </c>
      <c r="AM6" s="24">
        <v>0</v>
      </c>
      <c r="AN6" s="24">
        <v>0</v>
      </c>
      <c r="AO6" s="24">
        <v>0</v>
      </c>
      <c r="AP6" s="24">
        <v>0</v>
      </c>
      <c r="AQ6" s="10">
        <v>12000</v>
      </c>
      <c r="AR6" s="10">
        <v>0</v>
      </c>
      <c r="AS6" s="24">
        <v>0</v>
      </c>
      <c r="AT6" s="24">
        <v>0</v>
      </c>
      <c r="AU6" s="21">
        <f t="shared" si="5"/>
        <v>0</v>
      </c>
      <c r="AV6" s="24">
        <v>0</v>
      </c>
      <c r="AW6" s="24">
        <v>0</v>
      </c>
      <c r="AX6" s="24">
        <v>0</v>
      </c>
      <c r="AY6" s="24">
        <v>0</v>
      </c>
      <c r="AZ6" s="10">
        <v>60</v>
      </c>
      <c r="BA6" s="22">
        <f t="shared" si="6"/>
        <v>0</v>
      </c>
      <c r="BB6" s="10">
        <v>0</v>
      </c>
      <c r="BC6" s="10">
        <v>0</v>
      </c>
      <c r="BD6" s="10">
        <v>0</v>
      </c>
      <c r="BE6" s="24">
        <v>0</v>
      </c>
      <c r="BF6" s="24">
        <v>0</v>
      </c>
      <c r="BG6" s="10">
        <v>150</v>
      </c>
      <c r="BH6" s="16">
        <f t="shared" si="9"/>
        <v>20210</v>
      </c>
      <c r="BI6" s="16">
        <f t="shared" si="7"/>
        <v>82958</v>
      </c>
      <c r="BJ6" s="9"/>
    </row>
    <row r="7" spans="1:62" ht="15.75">
      <c r="A7" s="9">
        <v>6</v>
      </c>
      <c r="B7" s="26">
        <v>32838</v>
      </c>
      <c r="C7" s="27" t="s">
        <v>64</v>
      </c>
      <c r="D7" s="28" t="s">
        <v>65</v>
      </c>
      <c r="E7" s="28">
        <v>10</v>
      </c>
      <c r="F7" s="23">
        <v>1</v>
      </c>
      <c r="G7" s="23">
        <v>1</v>
      </c>
      <c r="H7" s="23">
        <v>31</v>
      </c>
      <c r="I7" s="29">
        <v>77700</v>
      </c>
      <c r="J7" s="10">
        <v>0</v>
      </c>
      <c r="K7" s="24">
        <f t="shared" si="0"/>
        <v>9324</v>
      </c>
      <c r="L7" s="24">
        <v>7200</v>
      </c>
      <c r="M7" s="24">
        <f t="shared" si="1"/>
        <v>864</v>
      </c>
      <c r="N7" s="24">
        <f t="shared" si="2"/>
        <v>12432</v>
      </c>
      <c r="O7" s="24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24">
        <v>0</v>
      </c>
      <c r="W7" s="24">
        <v>0</v>
      </c>
      <c r="X7" s="24">
        <v>0</v>
      </c>
      <c r="Y7" s="24">
        <v>0</v>
      </c>
      <c r="Z7" s="24">
        <v>0</v>
      </c>
      <c r="AA7" s="24">
        <v>0</v>
      </c>
      <c r="AB7" s="24">
        <v>0</v>
      </c>
      <c r="AC7" s="16">
        <f t="shared" si="8"/>
        <v>107520</v>
      </c>
      <c r="AD7" s="24">
        <v>8000</v>
      </c>
      <c r="AE7" s="10">
        <v>0</v>
      </c>
      <c r="AF7" s="24">
        <v>0</v>
      </c>
      <c r="AG7" s="24">
        <v>0</v>
      </c>
      <c r="AH7" s="10">
        <f t="shared" si="3"/>
        <v>0</v>
      </c>
      <c r="AI7" s="10">
        <f t="shared" si="4"/>
        <v>0</v>
      </c>
      <c r="AJ7" s="24">
        <v>0</v>
      </c>
      <c r="AK7" s="24">
        <v>0</v>
      </c>
      <c r="AL7" s="24">
        <v>0</v>
      </c>
      <c r="AM7" s="24">
        <v>0</v>
      </c>
      <c r="AN7" s="24">
        <v>0</v>
      </c>
      <c r="AO7" s="24">
        <v>0</v>
      </c>
      <c r="AP7" s="24">
        <v>0</v>
      </c>
      <c r="AQ7" s="10">
        <v>8000</v>
      </c>
      <c r="AR7" s="10">
        <v>0</v>
      </c>
      <c r="AS7" s="24">
        <v>0</v>
      </c>
      <c r="AT7" s="24">
        <v>0</v>
      </c>
      <c r="AU7" s="21">
        <f t="shared" si="5"/>
        <v>0</v>
      </c>
      <c r="AV7" s="24">
        <v>0</v>
      </c>
      <c r="AW7" s="24">
        <v>0</v>
      </c>
      <c r="AX7" s="24">
        <v>0</v>
      </c>
      <c r="AY7" s="24">
        <v>0</v>
      </c>
      <c r="AZ7" s="10">
        <v>60</v>
      </c>
      <c r="BA7" s="22">
        <f t="shared" si="6"/>
        <v>0</v>
      </c>
      <c r="BB7" s="10">
        <v>0</v>
      </c>
      <c r="BC7" s="10">
        <v>0</v>
      </c>
      <c r="BD7" s="10">
        <v>0</v>
      </c>
      <c r="BE7" s="24">
        <v>0</v>
      </c>
      <c r="BF7" s="24">
        <v>0</v>
      </c>
      <c r="BG7" s="10">
        <v>0</v>
      </c>
      <c r="BH7" s="16">
        <f t="shared" si="9"/>
        <v>16060</v>
      </c>
      <c r="BI7" s="16">
        <f t="shared" si="7"/>
        <v>91460</v>
      </c>
      <c r="BJ7" s="9"/>
    </row>
    <row r="8" spans="1:62" ht="15.75">
      <c r="A8" s="9">
        <v>7</v>
      </c>
      <c r="B8" s="26">
        <v>43704</v>
      </c>
      <c r="C8" s="27" t="s">
        <v>66</v>
      </c>
      <c r="D8" s="28" t="s">
        <v>67</v>
      </c>
      <c r="E8" s="28">
        <v>8</v>
      </c>
      <c r="F8" s="23">
        <v>1</v>
      </c>
      <c r="G8" s="23">
        <v>1</v>
      </c>
      <c r="H8" s="23">
        <v>31</v>
      </c>
      <c r="I8" s="29">
        <v>68000</v>
      </c>
      <c r="J8" s="10">
        <v>0</v>
      </c>
      <c r="K8" s="24">
        <f t="shared" si="0"/>
        <v>8160</v>
      </c>
      <c r="L8" s="24">
        <v>3600</v>
      </c>
      <c r="M8" s="24">
        <f t="shared" si="1"/>
        <v>432</v>
      </c>
      <c r="N8" s="24">
        <f t="shared" si="2"/>
        <v>10880</v>
      </c>
      <c r="O8" s="24">
        <f>INT((I8+K8)*0.1+0.5)</f>
        <v>7616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24">
        <v>0</v>
      </c>
      <c r="Z8" s="24">
        <v>0</v>
      </c>
      <c r="AA8" s="24">
        <v>0</v>
      </c>
      <c r="AB8" s="24">
        <v>0</v>
      </c>
      <c r="AC8" s="16">
        <f t="shared" si="8"/>
        <v>98688</v>
      </c>
      <c r="AD8" s="24">
        <v>6000</v>
      </c>
      <c r="AE8" s="10">
        <v>0</v>
      </c>
      <c r="AF8" s="24">
        <v>0</v>
      </c>
      <c r="AG8" s="24">
        <v>0</v>
      </c>
      <c r="AH8" s="10">
        <f t="shared" si="3"/>
        <v>7616</v>
      </c>
      <c r="AI8" s="10">
        <f t="shared" si="4"/>
        <v>7616</v>
      </c>
      <c r="AJ8" s="24">
        <v>0</v>
      </c>
      <c r="AK8" s="24">
        <v>0</v>
      </c>
      <c r="AL8" s="24">
        <v>0</v>
      </c>
      <c r="AM8" s="24">
        <v>0</v>
      </c>
      <c r="AN8" s="24">
        <v>0</v>
      </c>
      <c r="AO8" s="24">
        <v>0</v>
      </c>
      <c r="AP8" s="24">
        <v>0</v>
      </c>
      <c r="AQ8" s="10">
        <v>0</v>
      </c>
      <c r="AR8" s="10">
        <v>0</v>
      </c>
      <c r="AS8" s="24">
        <v>0</v>
      </c>
      <c r="AT8" s="24">
        <v>0</v>
      </c>
      <c r="AU8" s="21">
        <f t="shared" si="5"/>
        <v>0</v>
      </c>
      <c r="AV8" s="24">
        <v>0</v>
      </c>
      <c r="AW8" s="24">
        <v>0</v>
      </c>
      <c r="AX8" s="24">
        <v>0</v>
      </c>
      <c r="AY8" s="24">
        <v>0</v>
      </c>
      <c r="AZ8" s="10">
        <v>60</v>
      </c>
      <c r="BA8" s="22">
        <f t="shared" si="6"/>
        <v>0</v>
      </c>
      <c r="BB8" s="10">
        <v>0</v>
      </c>
      <c r="BC8" s="10">
        <v>0</v>
      </c>
      <c r="BD8" s="10">
        <v>0</v>
      </c>
      <c r="BE8" s="24">
        <v>0</v>
      </c>
      <c r="BF8" s="24">
        <v>0</v>
      </c>
      <c r="BG8" s="10">
        <v>150</v>
      </c>
      <c r="BH8" s="16">
        <f t="shared" si="9"/>
        <v>21442</v>
      </c>
      <c r="BI8" s="16">
        <f t="shared" si="7"/>
        <v>77246</v>
      </c>
      <c r="BJ8" s="9"/>
    </row>
    <row r="9" spans="1:62" ht="15.75">
      <c r="A9" s="9">
        <v>8</v>
      </c>
      <c r="B9" s="26">
        <v>1122</v>
      </c>
      <c r="C9" s="27" t="s">
        <v>116</v>
      </c>
      <c r="D9" s="28" t="s">
        <v>69</v>
      </c>
      <c r="E9" s="28">
        <v>10</v>
      </c>
      <c r="F9" s="23">
        <v>1</v>
      </c>
      <c r="G9" s="23">
        <v>1</v>
      </c>
      <c r="H9" s="23">
        <v>31</v>
      </c>
      <c r="I9" s="29">
        <v>82400</v>
      </c>
      <c r="J9" s="10">
        <v>0</v>
      </c>
      <c r="K9" s="24">
        <f t="shared" si="0"/>
        <v>9888</v>
      </c>
      <c r="L9" s="24">
        <v>7200</v>
      </c>
      <c r="M9" s="24">
        <f t="shared" si="1"/>
        <v>864</v>
      </c>
      <c r="N9" s="24">
        <f t="shared" si="2"/>
        <v>13184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Z9" s="24">
        <v>0</v>
      </c>
      <c r="AA9" s="24">
        <v>0</v>
      </c>
      <c r="AB9" s="24">
        <v>0</v>
      </c>
      <c r="AC9" s="16">
        <f t="shared" si="8"/>
        <v>113536</v>
      </c>
      <c r="AD9" s="24">
        <v>10000</v>
      </c>
      <c r="AE9" s="10">
        <v>0</v>
      </c>
      <c r="AF9" s="24">
        <v>0</v>
      </c>
      <c r="AG9" s="24">
        <v>0</v>
      </c>
      <c r="AH9" s="10">
        <f t="shared" si="3"/>
        <v>0</v>
      </c>
      <c r="AI9" s="10">
        <f t="shared" si="4"/>
        <v>0</v>
      </c>
      <c r="AJ9" s="24">
        <v>0</v>
      </c>
      <c r="AK9" s="24">
        <v>0</v>
      </c>
      <c r="AL9" s="24">
        <v>0</v>
      </c>
      <c r="AM9" s="24">
        <v>0</v>
      </c>
      <c r="AN9" s="24">
        <v>0</v>
      </c>
      <c r="AO9" s="24">
        <v>0</v>
      </c>
      <c r="AP9" s="24">
        <v>0</v>
      </c>
      <c r="AQ9" s="10">
        <v>7000</v>
      </c>
      <c r="AR9" s="10">
        <v>0</v>
      </c>
      <c r="AS9" s="24">
        <v>0</v>
      </c>
      <c r="AT9" s="24">
        <v>0</v>
      </c>
      <c r="AU9" s="21">
        <f t="shared" si="5"/>
        <v>0</v>
      </c>
      <c r="AV9" s="24">
        <v>0</v>
      </c>
      <c r="AW9" s="24">
        <v>0</v>
      </c>
      <c r="AX9" s="24">
        <v>0</v>
      </c>
      <c r="AY9" s="24">
        <v>0</v>
      </c>
      <c r="AZ9" s="10">
        <v>60</v>
      </c>
      <c r="BA9" s="22">
        <f t="shared" si="6"/>
        <v>0</v>
      </c>
      <c r="BB9" s="10">
        <v>0</v>
      </c>
      <c r="BC9" s="10">
        <v>0</v>
      </c>
      <c r="BD9" s="10">
        <v>0</v>
      </c>
      <c r="BE9" s="24">
        <v>0</v>
      </c>
      <c r="BF9" s="24">
        <v>0</v>
      </c>
      <c r="BG9" s="10">
        <v>150</v>
      </c>
      <c r="BH9" s="16">
        <f t="shared" si="9"/>
        <v>17210</v>
      </c>
      <c r="BI9" s="16">
        <f t="shared" si="7"/>
        <v>96326</v>
      </c>
      <c r="BJ9" s="9"/>
    </row>
    <row r="10" spans="1:62" ht="15.75">
      <c r="A10" s="9">
        <v>9</v>
      </c>
      <c r="B10" s="26">
        <v>53136</v>
      </c>
      <c r="C10" s="27" t="s">
        <v>70</v>
      </c>
      <c r="D10" s="28" t="s">
        <v>71</v>
      </c>
      <c r="E10" s="28">
        <v>8</v>
      </c>
      <c r="F10" s="23">
        <v>1</v>
      </c>
      <c r="G10" s="23">
        <v>1</v>
      </c>
      <c r="H10" s="23">
        <v>31</v>
      </c>
      <c r="I10" s="29">
        <v>64100</v>
      </c>
      <c r="J10" s="10">
        <v>0</v>
      </c>
      <c r="K10" s="24">
        <f t="shared" si="0"/>
        <v>7692</v>
      </c>
      <c r="L10" s="24">
        <v>3600</v>
      </c>
      <c r="M10" s="24">
        <f t="shared" si="1"/>
        <v>432</v>
      </c>
      <c r="N10" s="24">
        <f t="shared" si="2"/>
        <v>10256</v>
      </c>
      <c r="O10" s="24">
        <f>INT((I10+K10)*0.1+0.5)</f>
        <v>7179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24">
        <v>0</v>
      </c>
      <c r="AA10" s="24">
        <v>0</v>
      </c>
      <c r="AB10" s="24">
        <v>0</v>
      </c>
      <c r="AC10" s="16">
        <f t="shared" si="8"/>
        <v>93259</v>
      </c>
      <c r="AD10" s="24">
        <v>5000</v>
      </c>
      <c r="AE10" s="10">
        <v>0</v>
      </c>
      <c r="AF10" s="24">
        <v>0</v>
      </c>
      <c r="AG10" s="24">
        <v>0</v>
      </c>
      <c r="AH10" s="10">
        <f t="shared" si="3"/>
        <v>7179</v>
      </c>
      <c r="AI10" s="10">
        <f t="shared" si="4"/>
        <v>7179</v>
      </c>
      <c r="AJ10" s="24">
        <v>0</v>
      </c>
      <c r="AK10" s="24">
        <v>0</v>
      </c>
      <c r="AL10" s="24">
        <v>0</v>
      </c>
      <c r="AM10" s="24">
        <v>0</v>
      </c>
      <c r="AN10" s="24">
        <v>0</v>
      </c>
      <c r="AO10" s="24">
        <v>0</v>
      </c>
      <c r="AP10" s="24">
        <v>0</v>
      </c>
      <c r="AQ10" s="10">
        <v>0</v>
      </c>
      <c r="AR10" s="10">
        <v>0</v>
      </c>
      <c r="AS10" s="24">
        <v>0</v>
      </c>
      <c r="AT10" s="24">
        <v>0</v>
      </c>
      <c r="AU10" s="21">
        <f t="shared" si="5"/>
        <v>0</v>
      </c>
      <c r="AV10" s="24">
        <v>0</v>
      </c>
      <c r="AW10" s="24">
        <v>0</v>
      </c>
      <c r="AX10" s="24">
        <v>0</v>
      </c>
      <c r="AY10" s="24">
        <v>0</v>
      </c>
      <c r="AZ10" s="10">
        <v>60</v>
      </c>
      <c r="BA10" s="22">
        <f t="shared" si="6"/>
        <v>0</v>
      </c>
      <c r="BB10" s="10">
        <v>0</v>
      </c>
      <c r="BC10" s="10">
        <v>0</v>
      </c>
      <c r="BD10" s="10">
        <v>0</v>
      </c>
      <c r="BE10" s="24">
        <v>0</v>
      </c>
      <c r="BF10" s="24">
        <v>0</v>
      </c>
      <c r="BG10" s="10">
        <v>150</v>
      </c>
      <c r="BH10" s="16">
        <f t="shared" si="9"/>
        <v>19568</v>
      </c>
      <c r="BI10" s="16">
        <f t="shared" si="7"/>
        <v>73691</v>
      </c>
      <c r="BJ10" s="9"/>
    </row>
    <row r="11" spans="1:62" ht="15.75">
      <c r="A11" s="9">
        <v>10</v>
      </c>
      <c r="B11" s="26">
        <v>35166</v>
      </c>
      <c r="C11" s="27" t="s">
        <v>72</v>
      </c>
      <c r="D11" s="28" t="s">
        <v>73</v>
      </c>
      <c r="E11" s="28">
        <v>8</v>
      </c>
      <c r="F11" s="23">
        <v>1</v>
      </c>
      <c r="G11" s="23">
        <v>1</v>
      </c>
      <c r="H11" s="23">
        <v>31</v>
      </c>
      <c r="I11" s="29">
        <v>70000</v>
      </c>
      <c r="J11" s="10">
        <v>0</v>
      </c>
      <c r="K11" s="24">
        <f t="shared" si="0"/>
        <v>8400</v>
      </c>
      <c r="L11" s="24">
        <v>3600</v>
      </c>
      <c r="M11" s="24">
        <f t="shared" si="1"/>
        <v>432</v>
      </c>
      <c r="N11" s="24">
        <f t="shared" si="2"/>
        <v>11200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16">
        <f t="shared" si="8"/>
        <v>93632</v>
      </c>
      <c r="AD11" s="24">
        <v>5000</v>
      </c>
      <c r="AE11" s="10">
        <v>0</v>
      </c>
      <c r="AF11" s="24">
        <v>0</v>
      </c>
      <c r="AG11" s="24">
        <v>0</v>
      </c>
      <c r="AH11" s="10">
        <f t="shared" si="3"/>
        <v>0</v>
      </c>
      <c r="AI11" s="10">
        <f t="shared" si="4"/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0</v>
      </c>
      <c r="AP11" s="24">
        <v>0</v>
      </c>
      <c r="AQ11" s="10">
        <v>18000</v>
      </c>
      <c r="AR11" s="10">
        <v>0</v>
      </c>
      <c r="AS11" s="24">
        <v>0</v>
      </c>
      <c r="AT11" s="24">
        <v>0</v>
      </c>
      <c r="AU11" s="21">
        <f t="shared" si="5"/>
        <v>0</v>
      </c>
      <c r="AV11" s="24">
        <v>0</v>
      </c>
      <c r="AW11" s="24">
        <v>0</v>
      </c>
      <c r="AX11" s="24">
        <v>0</v>
      </c>
      <c r="AY11" s="24">
        <v>0</v>
      </c>
      <c r="AZ11" s="10">
        <v>60</v>
      </c>
      <c r="BA11" s="22">
        <f t="shared" si="6"/>
        <v>0</v>
      </c>
      <c r="BB11" s="10">
        <v>0</v>
      </c>
      <c r="BC11" s="10">
        <v>0</v>
      </c>
      <c r="BD11" s="10">
        <v>0</v>
      </c>
      <c r="BE11" s="24">
        <v>0</v>
      </c>
      <c r="BF11" s="24">
        <v>0</v>
      </c>
      <c r="BG11" s="10">
        <v>150</v>
      </c>
      <c r="BH11" s="16">
        <f t="shared" si="9"/>
        <v>23210</v>
      </c>
      <c r="BI11" s="16">
        <f t="shared" si="7"/>
        <v>70422</v>
      </c>
      <c r="BJ11" s="9"/>
    </row>
    <row r="12" spans="1:62" ht="15.75">
      <c r="A12" s="9">
        <v>11</v>
      </c>
      <c r="B12" s="31">
        <v>1178</v>
      </c>
      <c r="C12" s="43" t="s">
        <v>113</v>
      </c>
      <c r="D12" s="32" t="s">
        <v>74</v>
      </c>
      <c r="E12" s="32">
        <v>7</v>
      </c>
      <c r="F12" s="23">
        <v>1</v>
      </c>
      <c r="G12" s="23">
        <v>1</v>
      </c>
      <c r="H12" s="23">
        <v>31</v>
      </c>
      <c r="I12" s="37">
        <v>72100</v>
      </c>
      <c r="J12" s="10">
        <v>0</v>
      </c>
      <c r="K12" s="24">
        <f t="shared" si="0"/>
        <v>8652</v>
      </c>
      <c r="L12" s="24">
        <v>3600</v>
      </c>
      <c r="M12" s="24">
        <f t="shared" si="1"/>
        <v>432</v>
      </c>
      <c r="N12" s="24">
        <f t="shared" si="2"/>
        <v>11536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16">
        <f t="shared" si="8"/>
        <v>96320</v>
      </c>
      <c r="AD12" s="24">
        <v>5000</v>
      </c>
      <c r="AE12" s="10">
        <v>0</v>
      </c>
      <c r="AF12" s="24">
        <v>0</v>
      </c>
      <c r="AG12" s="24">
        <v>0</v>
      </c>
      <c r="AH12" s="10">
        <f t="shared" si="3"/>
        <v>0</v>
      </c>
      <c r="AI12" s="10">
        <f t="shared" si="4"/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0</v>
      </c>
      <c r="AP12" s="24">
        <v>0</v>
      </c>
      <c r="AQ12" s="10">
        <v>10000</v>
      </c>
      <c r="AR12" s="10">
        <v>0</v>
      </c>
      <c r="AS12" s="24">
        <v>0</v>
      </c>
      <c r="AT12" s="24">
        <v>0</v>
      </c>
      <c r="AU12" s="21">
        <f t="shared" si="5"/>
        <v>0</v>
      </c>
      <c r="AV12" s="24">
        <v>0</v>
      </c>
      <c r="AW12" s="24">
        <v>0</v>
      </c>
      <c r="AX12" s="24">
        <v>0</v>
      </c>
      <c r="AY12" s="24">
        <v>0</v>
      </c>
      <c r="AZ12" s="10">
        <v>60</v>
      </c>
      <c r="BA12" s="22">
        <f t="shared" si="6"/>
        <v>0</v>
      </c>
      <c r="BB12" s="10">
        <v>0</v>
      </c>
      <c r="BC12" s="10">
        <v>0</v>
      </c>
      <c r="BD12" s="10">
        <v>0</v>
      </c>
      <c r="BE12" s="24">
        <v>0</v>
      </c>
      <c r="BF12" s="24">
        <v>0</v>
      </c>
      <c r="BG12" s="10">
        <v>0</v>
      </c>
      <c r="BH12" s="16">
        <f t="shared" si="9"/>
        <v>15060</v>
      </c>
      <c r="BI12" s="16">
        <f t="shared" si="7"/>
        <v>81260</v>
      </c>
      <c r="BJ12" s="9"/>
    </row>
    <row r="13" spans="1:62" ht="15.75">
      <c r="A13" s="9">
        <v>12</v>
      </c>
      <c r="B13" s="33">
        <v>43483</v>
      </c>
      <c r="C13" s="27" t="s">
        <v>75</v>
      </c>
      <c r="D13" s="28" t="s">
        <v>76</v>
      </c>
      <c r="E13" s="28">
        <v>7</v>
      </c>
      <c r="F13" s="23">
        <v>1</v>
      </c>
      <c r="G13" s="23">
        <v>1</v>
      </c>
      <c r="H13" s="23">
        <v>31</v>
      </c>
      <c r="I13" s="29">
        <v>68000</v>
      </c>
      <c r="J13" s="10">
        <v>0</v>
      </c>
      <c r="K13" s="24">
        <f t="shared" si="0"/>
        <v>8160</v>
      </c>
      <c r="L13" s="24">
        <v>3600</v>
      </c>
      <c r="M13" s="24">
        <f t="shared" si="1"/>
        <v>432</v>
      </c>
      <c r="N13" s="24">
        <f t="shared" si="2"/>
        <v>10880</v>
      </c>
      <c r="O13" s="24">
        <f>INT((I13+K13)*0.1+0.5)</f>
        <v>7616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16">
        <f t="shared" si="8"/>
        <v>98688</v>
      </c>
      <c r="AD13" s="24">
        <v>5000</v>
      </c>
      <c r="AE13" s="10">
        <v>0</v>
      </c>
      <c r="AF13" s="24">
        <v>0</v>
      </c>
      <c r="AG13" s="24">
        <v>0</v>
      </c>
      <c r="AH13" s="10">
        <f t="shared" si="3"/>
        <v>7616</v>
      </c>
      <c r="AI13" s="10">
        <f t="shared" si="4"/>
        <v>7616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0</v>
      </c>
      <c r="AP13" s="24">
        <v>0</v>
      </c>
      <c r="AQ13" s="10">
        <v>0</v>
      </c>
      <c r="AR13" s="10">
        <v>0</v>
      </c>
      <c r="AS13" s="24">
        <v>0</v>
      </c>
      <c r="AT13" s="24">
        <v>0</v>
      </c>
      <c r="AU13" s="21">
        <f t="shared" si="5"/>
        <v>0</v>
      </c>
      <c r="AV13" s="24">
        <v>0</v>
      </c>
      <c r="AW13" s="24">
        <v>0</v>
      </c>
      <c r="AX13" s="24">
        <v>0</v>
      </c>
      <c r="AY13" s="24">
        <v>0</v>
      </c>
      <c r="AZ13" s="10">
        <v>60</v>
      </c>
      <c r="BA13" s="22">
        <f t="shared" si="6"/>
        <v>0</v>
      </c>
      <c r="BB13" s="10">
        <v>0</v>
      </c>
      <c r="BC13" s="10">
        <v>0</v>
      </c>
      <c r="BD13" s="10">
        <v>0</v>
      </c>
      <c r="BE13" s="24">
        <v>0</v>
      </c>
      <c r="BF13" s="24">
        <v>0</v>
      </c>
      <c r="BG13" s="10">
        <v>150</v>
      </c>
      <c r="BH13" s="16">
        <f t="shared" si="9"/>
        <v>20442</v>
      </c>
      <c r="BI13" s="16">
        <f t="shared" si="7"/>
        <v>78246</v>
      </c>
      <c r="BJ13" s="9"/>
    </row>
    <row r="14" spans="1:62" ht="15.75">
      <c r="A14" s="9">
        <v>13</v>
      </c>
      <c r="B14" s="33">
        <v>47838</v>
      </c>
      <c r="C14" s="27" t="s">
        <v>122</v>
      </c>
      <c r="D14" s="28" t="s">
        <v>77</v>
      </c>
      <c r="E14" s="45" t="s">
        <v>123</v>
      </c>
      <c r="F14" s="23">
        <v>1</v>
      </c>
      <c r="G14" s="23">
        <v>1</v>
      </c>
      <c r="H14" s="23">
        <v>31</v>
      </c>
      <c r="I14" s="29">
        <v>47600</v>
      </c>
      <c r="J14" s="10">
        <v>0</v>
      </c>
      <c r="K14" s="24">
        <f t="shared" si="0"/>
        <v>5712</v>
      </c>
      <c r="L14" s="24">
        <v>3600</v>
      </c>
      <c r="M14" s="24">
        <f t="shared" si="1"/>
        <v>432</v>
      </c>
      <c r="N14" s="24">
        <v>0</v>
      </c>
      <c r="O14" s="24">
        <f>INT((I14+K14)*0.1+0.5)</f>
        <v>5331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16">
        <f t="shared" si="8"/>
        <v>62675</v>
      </c>
      <c r="AD14" s="24">
        <v>1000</v>
      </c>
      <c r="AE14" s="10">
        <v>0</v>
      </c>
      <c r="AF14" s="24">
        <v>470</v>
      </c>
      <c r="AG14" s="24">
        <v>0</v>
      </c>
      <c r="AH14" s="10">
        <f t="shared" si="3"/>
        <v>5331</v>
      </c>
      <c r="AI14" s="10">
        <f t="shared" si="4"/>
        <v>5331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10">
        <v>0</v>
      </c>
      <c r="AR14" s="10">
        <v>0</v>
      </c>
      <c r="AS14" s="24">
        <v>0</v>
      </c>
      <c r="AT14" s="24">
        <v>0</v>
      </c>
      <c r="AU14" s="21">
        <f t="shared" si="5"/>
        <v>0</v>
      </c>
      <c r="AV14" s="24">
        <v>0</v>
      </c>
      <c r="AW14" s="24">
        <v>0</v>
      </c>
      <c r="AX14" s="24">
        <v>0</v>
      </c>
      <c r="AY14" s="24">
        <v>0</v>
      </c>
      <c r="AZ14" s="10">
        <v>60</v>
      </c>
      <c r="BA14" s="22">
        <f t="shared" si="6"/>
        <v>0</v>
      </c>
      <c r="BB14" s="10">
        <v>0</v>
      </c>
      <c r="BC14" s="10">
        <v>0</v>
      </c>
      <c r="BD14" s="10">
        <v>1359</v>
      </c>
      <c r="BE14" s="24">
        <v>3151</v>
      </c>
      <c r="BF14" s="24">
        <v>0</v>
      </c>
      <c r="BG14" s="10">
        <v>150</v>
      </c>
      <c r="BH14" s="16">
        <f t="shared" si="9"/>
        <v>16852</v>
      </c>
      <c r="BI14" s="16">
        <f t="shared" si="7"/>
        <v>45823</v>
      </c>
      <c r="BJ14" s="9"/>
    </row>
    <row r="15" spans="1:62" ht="15.75">
      <c r="A15" s="9">
        <v>14</v>
      </c>
      <c r="B15" s="34">
        <v>48455</v>
      </c>
      <c r="C15" s="27" t="s">
        <v>124</v>
      </c>
      <c r="D15" s="28" t="s">
        <v>77</v>
      </c>
      <c r="E15" s="28">
        <v>6</v>
      </c>
      <c r="F15" s="23">
        <v>1</v>
      </c>
      <c r="G15" s="23">
        <v>1</v>
      </c>
      <c r="H15" s="23">
        <v>31</v>
      </c>
      <c r="I15" s="29">
        <v>47600</v>
      </c>
      <c r="J15" s="10">
        <v>0</v>
      </c>
      <c r="K15" s="24">
        <f t="shared" si="0"/>
        <v>5712</v>
      </c>
      <c r="L15" s="24">
        <v>3600</v>
      </c>
      <c r="M15" s="24">
        <f t="shared" si="1"/>
        <v>432</v>
      </c>
      <c r="N15" s="24">
        <f t="shared" si="2"/>
        <v>7616</v>
      </c>
      <c r="O15" s="24">
        <f>INT((I15+K15)*0.1+0.5)</f>
        <v>5331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16">
        <f t="shared" si="8"/>
        <v>70291</v>
      </c>
      <c r="AD15" s="24">
        <v>1000</v>
      </c>
      <c r="AE15" s="10">
        <v>0</v>
      </c>
      <c r="AF15" s="24">
        <v>0</v>
      </c>
      <c r="AG15" s="24">
        <v>0</v>
      </c>
      <c r="AH15" s="10">
        <f t="shared" si="3"/>
        <v>5331</v>
      </c>
      <c r="AI15" s="10">
        <f t="shared" si="4"/>
        <v>5331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0</v>
      </c>
      <c r="AP15" s="24">
        <v>0</v>
      </c>
      <c r="AQ15" s="10">
        <v>0</v>
      </c>
      <c r="AR15" s="10">
        <v>0</v>
      </c>
      <c r="AS15" s="24">
        <v>0</v>
      </c>
      <c r="AT15" s="24">
        <v>0</v>
      </c>
      <c r="AU15" s="21">
        <f t="shared" si="5"/>
        <v>0</v>
      </c>
      <c r="AV15" s="24">
        <v>0</v>
      </c>
      <c r="AW15" s="24">
        <v>0</v>
      </c>
      <c r="AX15" s="24">
        <v>0</v>
      </c>
      <c r="AY15" s="24">
        <v>0</v>
      </c>
      <c r="AZ15" s="10">
        <v>60</v>
      </c>
      <c r="BA15" s="22">
        <f t="shared" si="6"/>
        <v>0</v>
      </c>
      <c r="BB15" s="10">
        <v>0</v>
      </c>
      <c r="BC15" s="10">
        <v>0</v>
      </c>
      <c r="BD15" s="10">
        <v>0</v>
      </c>
      <c r="BE15" s="24">
        <v>0</v>
      </c>
      <c r="BF15" s="24">
        <v>0</v>
      </c>
      <c r="BG15" s="10">
        <v>150</v>
      </c>
      <c r="BH15" s="16">
        <f t="shared" si="9"/>
        <v>11872</v>
      </c>
      <c r="BI15" s="16">
        <f t="shared" si="7"/>
        <v>58419</v>
      </c>
      <c r="BJ15" s="9"/>
    </row>
    <row r="16" spans="1:62" ht="15.75">
      <c r="A16" s="9">
        <v>15</v>
      </c>
      <c r="B16" s="33">
        <v>40412</v>
      </c>
      <c r="C16" s="35" t="s">
        <v>78</v>
      </c>
      <c r="D16" s="28" t="s">
        <v>79</v>
      </c>
      <c r="E16" s="28">
        <v>8</v>
      </c>
      <c r="F16" s="23">
        <v>1</v>
      </c>
      <c r="G16" s="23">
        <v>1</v>
      </c>
      <c r="H16" s="23">
        <v>31</v>
      </c>
      <c r="I16" s="29">
        <v>70000</v>
      </c>
      <c r="J16" s="10">
        <v>0</v>
      </c>
      <c r="K16" s="24">
        <f t="shared" si="0"/>
        <v>8400</v>
      </c>
      <c r="L16" s="24">
        <v>3600</v>
      </c>
      <c r="M16" s="24">
        <f t="shared" si="1"/>
        <v>432</v>
      </c>
      <c r="N16" s="24">
        <f t="shared" si="2"/>
        <v>11200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16">
        <f t="shared" si="8"/>
        <v>93632</v>
      </c>
      <c r="AD16" s="24">
        <v>7000</v>
      </c>
      <c r="AE16" s="10">
        <v>0</v>
      </c>
      <c r="AF16" s="24">
        <v>0</v>
      </c>
      <c r="AG16" s="24">
        <v>0</v>
      </c>
      <c r="AH16" s="10">
        <f t="shared" si="3"/>
        <v>0</v>
      </c>
      <c r="AI16" s="10">
        <f t="shared" si="4"/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0</v>
      </c>
      <c r="AP16" s="24">
        <v>0</v>
      </c>
      <c r="AQ16" s="10">
        <v>10000</v>
      </c>
      <c r="AR16" s="10">
        <v>0</v>
      </c>
      <c r="AS16" s="24">
        <v>0</v>
      </c>
      <c r="AT16" s="24">
        <v>0</v>
      </c>
      <c r="AU16" s="21">
        <f t="shared" si="5"/>
        <v>0</v>
      </c>
      <c r="AV16" s="24">
        <v>0</v>
      </c>
      <c r="AW16" s="24">
        <v>0</v>
      </c>
      <c r="AX16" s="24">
        <v>0</v>
      </c>
      <c r="AY16" s="24">
        <v>0</v>
      </c>
      <c r="AZ16" s="10">
        <v>60</v>
      </c>
      <c r="BA16" s="22">
        <f t="shared" si="6"/>
        <v>0</v>
      </c>
      <c r="BB16" s="10">
        <v>0</v>
      </c>
      <c r="BC16" s="10">
        <v>0</v>
      </c>
      <c r="BD16" s="10">
        <v>0</v>
      </c>
      <c r="BE16" s="24">
        <v>0</v>
      </c>
      <c r="BF16" s="24">
        <v>0</v>
      </c>
      <c r="BG16" s="24">
        <v>150</v>
      </c>
      <c r="BH16" s="16">
        <f t="shared" si="9"/>
        <v>17210</v>
      </c>
      <c r="BI16" s="16">
        <f t="shared" si="7"/>
        <v>76422</v>
      </c>
      <c r="BJ16" s="9"/>
    </row>
    <row r="17" spans="1:62" ht="15.75">
      <c r="A17" s="9">
        <v>16</v>
      </c>
      <c r="B17" s="36">
        <v>0</v>
      </c>
      <c r="C17" s="35">
        <v>0</v>
      </c>
      <c r="D17" s="28">
        <v>0</v>
      </c>
      <c r="E17" s="36">
        <v>0</v>
      </c>
      <c r="F17" s="23">
        <v>0</v>
      </c>
      <c r="G17" s="23">
        <v>0</v>
      </c>
      <c r="H17" s="23">
        <v>0</v>
      </c>
      <c r="I17" s="29">
        <v>0</v>
      </c>
      <c r="J17" s="10">
        <v>0</v>
      </c>
      <c r="K17" s="24">
        <f t="shared" si="0"/>
        <v>0</v>
      </c>
      <c r="L17" s="24">
        <v>0</v>
      </c>
      <c r="M17" s="24">
        <v>0</v>
      </c>
      <c r="N17" s="24">
        <f t="shared" si="2"/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16">
        <f t="shared" si="8"/>
        <v>0</v>
      </c>
      <c r="AD17" s="24">
        <v>0</v>
      </c>
      <c r="AE17" s="10">
        <v>0</v>
      </c>
      <c r="AF17" s="24">
        <v>0</v>
      </c>
      <c r="AG17" s="24">
        <v>0</v>
      </c>
      <c r="AH17" s="10">
        <f t="shared" si="3"/>
        <v>0</v>
      </c>
      <c r="AI17" s="10">
        <f t="shared" si="4"/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0</v>
      </c>
      <c r="AP17" s="24">
        <v>0</v>
      </c>
      <c r="AQ17" s="10">
        <v>0</v>
      </c>
      <c r="AR17" s="10">
        <v>0</v>
      </c>
      <c r="AS17" s="24">
        <v>0</v>
      </c>
      <c r="AT17" s="24">
        <v>0</v>
      </c>
      <c r="AU17" s="21">
        <f t="shared" si="5"/>
        <v>0</v>
      </c>
      <c r="AV17" s="24">
        <v>0</v>
      </c>
      <c r="AW17" s="24">
        <v>0</v>
      </c>
      <c r="AX17" s="24">
        <v>0</v>
      </c>
      <c r="AY17" s="24">
        <v>0</v>
      </c>
      <c r="AZ17" s="10">
        <v>0</v>
      </c>
      <c r="BA17" s="22">
        <f t="shared" si="6"/>
        <v>0</v>
      </c>
      <c r="BB17" s="10">
        <v>0</v>
      </c>
      <c r="BC17" s="10">
        <v>0</v>
      </c>
      <c r="BD17" s="10">
        <v>0</v>
      </c>
      <c r="BE17" s="24">
        <v>0</v>
      </c>
      <c r="BF17" s="24">
        <v>0</v>
      </c>
      <c r="BG17" s="24">
        <v>0</v>
      </c>
      <c r="BH17" s="16">
        <f t="shared" si="9"/>
        <v>0</v>
      </c>
      <c r="BI17" s="16">
        <f t="shared" si="7"/>
        <v>0</v>
      </c>
      <c r="BJ17" s="9"/>
    </row>
    <row r="18" spans="1:62" ht="15.75">
      <c r="A18" s="9">
        <v>17</v>
      </c>
      <c r="B18" s="26">
        <v>8550</v>
      </c>
      <c r="C18" s="27" t="s">
        <v>80</v>
      </c>
      <c r="D18" s="28" t="s">
        <v>79</v>
      </c>
      <c r="E18" s="28">
        <v>7</v>
      </c>
      <c r="F18" s="23">
        <v>1</v>
      </c>
      <c r="G18" s="23">
        <v>1</v>
      </c>
      <c r="H18" s="23">
        <v>31</v>
      </c>
      <c r="I18" s="29">
        <v>62200</v>
      </c>
      <c r="J18" s="10">
        <v>0</v>
      </c>
      <c r="K18" s="24">
        <f t="shared" si="0"/>
        <v>7464</v>
      </c>
      <c r="L18" s="24">
        <v>3600</v>
      </c>
      <c r="M18" s="24">
        <f t="shared" si="1"/>
        <v>432</v>
      </c>
      <c r="N18" s="24">
        <f t="shared" si="2"/>
        <v>9952</v>
      </c>
      <c r="O18" s="24">
        <f>INT((I18+K18)*0.1+0.5)</f>
        <v>6966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16">
        <f t="shared" si="8"/>
        <v>90614</v>
      </c>
      <c r="AD18" s="24">
        <v>5000</v>
      </c>
      <c r="AE18" s="10">
        <v>0</v>
      </c>
      <c r="AF18" s="24">
        <v>0</v>
      </c>
      <c r="AG18" s="24">
        <v>0</v>
      </c>
      <c r="AH18" s="10">
        <f t="shared" si="3"/>
        <v>6966</v>
      </c>
      <c r="AI18" s="10">
        <f t="shared" si="4"/>
        <v>6966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0</v>
      </c>
      <c r="AP18" s="24">
        <v>0</v>
      </c>
      <c r="AQ18" s="10">
        <v>0</v>
      </c>
      <c r="AR18" s="10">
        <v>0</v>
      </c>
      <c r="AS18" s="24">
        <v>0</v>
      </c>
      <c r="AT18" s="24">
        <v>0</v>
      </c>
      <c r="AU18" s="21">
        <f t="shared" si="5"/>
        <v>0</v>
      </c>
      <c r="AV18" s="24">
        <v>0</v>
      </c>
      <c r="AW18" s="24">
        <v>0</v>
      </c>
      <c r="AX18" s="24">
        <v>0</v>
      </c>
      <c r="AY18" s="24">
        <v>0</v>
      </c>
      <c r="AZ18" s="10">
        <v>60</v>
      </c>
      <c r="BA18" s="22">
        <f t="shared" si="6"/>
        <v>0</v>
      </c>
      <c r="BB18" s="10">
        <v>0</v>
      </c>
      <c r="BC18" s="10">
        <v>0</v>
      </c>
      <c r="BD18" s="10">
        <v>0</v>
      </c>
      <c r="BE18" s="24">
        <v>0</v>
      </c>
      <c r="BF18" s="24">
        <v>0</v>
      </c>
      <c r="BG18" s="24">
        <v>0</v>
      </c>
      <c r="BH18" s="16">
        <f t="shared" si="9"/>
        <v>18992</v>
      </c>
      <c r="BI18" s="16">
        <f t="shared" si="7"/>
        <v>71622</v>
      </c>
      <c r="BJ18" s="9"/>
    </row>
    <row r="19" spans="1:62" ht="15.75">
      <c r="A19" s="9">
        <v>18</v>
      </c>
      <c r="B19" s="26">
        <v>52924</v>
      </c>
      <c r="C19" s="27" t="s">
        <v>81</v>
      </c>
      <c r="D19" s="28" t="s">
        <v>82</v>
      </c>
      <c r="E19" s="28">
        <v>7</v>
      </c>
      <c r="F19" s="23">
        <v>1</v>
      </c>
      <c r="G19" s="23">
        <v>1</v>
      </c>
      <c r="H19" s="23">
        <v>31</v>
      </c>
      <c r="I19" s="37">
        <v>60400</v>
      </c>
      <c r="J19" s="10">
        <v>0</v>
      </c>
      <c r="K19" s="24">
        <f t="shared" si="0"/>
        <v>7248</v>
      </c>
      <c r="L19" s="24">
        <v>3600</v>
      </c>
      <c r="M19" s="24">
        <f t="shared" si="1"/>
        <v>432</v>
      </c>
      <c r="N19" s="24">
        <f t="shared" si="2"/>
        <v>9664</v>
      </c>
      <c r="O19" s="24">
        <f>INT((I19+K19)*0.1+0.5)</f>
        <v>6765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16">
        <f t="shared" si="8"/>
        <v>88109</v>
      </c>
      <c r="AD19" s="24">
        <v>5000</v>
      </c>
      <c r="AE19" s="10">
        <v>0</v>
      </c>
      <c r="AF19" s="24">
        <v>0</v>
      </c>
      <c r="AG19" s="24">
        <v>0</v>
      </c>
      <c r="AH19" s="10">
        <f t="shared" si="3"/>
        <v>6765</v>
      </c>
      <c r="AI19" s="10">
        <f t="shared" si="4"/>
        <v>6765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0</v>
      </c>
      <c r="AP19" s="24">
        <v>0</v>
      </c>
      <c r="AQ19" s="10">
        <v>0</v>
      </c>
      <c r="AR19" s="10">
        <v>0</v>
      </c>
      <c r="AS19" s="24">
        <v>0</v>
      </c>
      <c r="AT19" s="24">
        <v>0</v>
      </c>
      <c r="AU19" s="21">
        <f t="shared" si="5"/>
        <v>0</v>
      </c>
      <c r="AV19" s="24">
        <v>0</v>
      </c>
      <c r="AW19" s="24">
        <v>0</v>
      </c>
      <c r="AX19" s="24">
        <v>0</v>
      </c>
      <c r="AY19" s="24">
        <v>0</v>
      </c>
      <c r="AZ19" s="10">
        <v>60</v>
      </c>
      <c r="BA19" s="22">
        <f t="shared" si="6"/>
        <v>0</v>
      </c>
      <c r="BB19" s="10">
        <v>0</v>
      </c>
      <c r="BC19" s="10">
        <v>0</v>
      </c>
      <c r="BD19" s="10">
        <v>0</v>
      </c>
      <c r="BE19" s="24">
        <v>0</v>
      </c>
      <c r="BF19" s="24">
        <v>0</v>
      </c>
      <c r="BG19" s="24">
        <v>0</v>
      </c>
      <c r="BH19" s="16">
        <f t="shared" si="9"/>
        <v>18590</v>
      </c>
      <c r="BI19" s="16">
        <f t="shared" si="7"/>
        <v>69519</v>
      </c>
      <c r="BJ19" s="9"/>
    </row>
    <row r="20" spans="1:62" ht="15.75">
      <c r="A20" s="9">
        <v>19</v>
      </c>
      <c r="B20" s="26">
        <v>2058</v>
      </c>
      <c r="C20" s="27" t="s">
        <v>83</v>
      </c>
      <c r="D20" s="28" t="s">
        <v>84</v>
      </c>
      <c r="E20" s="28">
        <v>7</v>
      </c>
      <c r="F20" s="23">
        <v>1</v>
      </c>
      <c r="G20" s="23">
        <v>1</v>
      </c>
      <c r="H20" s="23">
        <v>31</v>
      </c>
      <c r="I20" s="29">
        <v>68000</v>
      </c>
      <c r="J20" s="10">
        <v>0</v>
      </c>
      <c r="K20" s="24">
        <f t="shared" si="0"/>
        <v>8160</v>
      </c>
      <c r="L20" s="24">
        <v>7200</v>
      </c>
      <c r="M20" s="24">
        <f t="shared" si="1"/>
        <v>864</v>
      </c>
      <c r="N20" s="24">
        <f t="shared" si="2"/>
        <v>10880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B20" s="24">
        <v>0</v>
      </c>
      <c r="AC20" s="16">
        <f t="shared" si="8"/>
        <v>95104</v>
      </c>
      <c r="AD20" s="24">
        <v>5000</v>
      </c>
      <c r="AE20" s="10">
        <v>0</v>
      </c>
      <c r="AF20" s="24">
        <v>0</v>
      </c>
      <c r="AG20" s="24">
        <v>0</v>
      </c>
      <c r="AH20" s="10">
        <f t="shared" si="3"/>
        <v>0</v>
      </c>
      <c r="AI20" s="10">
        <f t="shared" si="4"/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0</v>
      </c>
      <c r="AP20" s="24">
        <v>0</v>
      </c>
      <c r="AQ20" s="10">
        <v>4000</v>
      </c>
      <c r="AR20" s="10">
        <v>0</v>
      </c>
      <c r="AS20" s="24">
        <v>0</v>
      </c>
      <c r="AT20" s="24">
        <v>0</v>
      </c>
      <c r="AU20" s="21">
        <f t="shared" si="5"/>
        <v>0</v>
      </c>
      <c r="AV20" s="24">
        <v>0</v>
      </c>
      <c r="AW20" s="24">
        <v>0</v>
      </c>
      <c r="AX20" s="24">
        <v>0</v>
      </c>
      <c r="AY20" s="24">
        <v>0</v>
      </c>
      <c r="AZ20" s="10">
        <v>60</v>
      </c>
      <c r="BA20" s="22">
        <f t="shared" si="6"/>
        <v>0</v>
      </c>
      <c r="BB20" s="10">
        <v>0</v>
      </c>
      <c r="BC20" s="10">
        <v>0</v>
      </c>
      <c r="BD20" s="10">
        <v>0</v>
      </c>
      <c r="BE20" s="24">
        <v>0</v>
      </c>
      <c r="BF20" s="24">
        <v>0</v>
      </c>
      <c r="BG20" s="24">
        <v>150</v>
      </c>
      <c r="BH20" s="16">
        <f t="shared" si="9"/>
        <v>9210</v>
      </c>
      <c r="BI20" s="16">
        <f t="shared" si="7"/>
        <v>85894</v>
      </c>
      <c r="BJ20" s="9"/>
    </row>
    <row r="21" spans="1:62" ht="15.75">
      <c r="A21" s="9">
        <v>20</v>
      </c>
      <c r="B21" s="26">
        <v>1497</v>
      </c>
      <c r="C21" s="27" t="s">
        <v>85</v>
      </c>
      <c r="D21" s="28" t="s">
        <v>86</v>
      </c>
      <c r="E21" s="28">
        <v>8</v>
      </c>
      <c r="F21" s="23">
        <v>1</v>
      </c>
      <c r="G21" s="23">
        <v>1</v>
      </c>
      <c r="H21" s="23">
        <v>31</v>
      </c>
      <c r="I21" s="29">
        <v>70000</v>
      </c>
      <c r="J21" s="10">
        <v>0</v>
      </c>
      <c r="K21" s="24">
        <f t="shared" si="0"/>
        <v>8400</v>
      </c>
      <c r="L21" s="24">
        <v>3600</v>
      </c>
      <c r="M21" s="24">
        <f t="shared" si="1"/>
        <v>432</v>
      </c>
      <c r="N21" s="24">
        <f t="shared" si="2"/>
        <v>11200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16">
        <f t="shared" si="8"/>
        <v>93632</v>
      </c>
      <c r="AD21" s="24">
        <v>5000</v>
      </c>
      <c r="AE21" s="10">
        <v>0</v>
      </c>
      <c r="AF21" s="24">
        <v>0</v>
      </c>
      <c r="AG21" s="24">
        <v>0</v>
      </c>
      <c r="AH21" s="10">
        <f t="shared" si="3"/>
        <v>0</v>
      </c>
      <c r="AI21" s="10">
        <f t="shared" si="4"/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0</v>
      </c>
      <c r="AP21" s="24">
        <v>0</v>
      </c>
      <c r="AQ21" s="10">
        <v>12000</v>
      </c>
      <c r="AR21" s="10">
        <v>0</v>
      </c>
      <c r="AS21" s="24">
        <v>0</v>
      </c>
      <c r="AT21" s="24">
        <v>0</v>
      </c>
      <c r="AU21" s="21">
        <f t="shared" si="5"/>
        <v>0</v>
      </c>
      <c r="AV21" s="24">
        <v>0</v>
      </c>
      <c r="AW21" s="24">
        <v>0</v>
      </c>
      <c r="AX21" s="24">
        <v>0</v>
      </c>
      <c r="AY21" s="24">
        <v>0</v>
      </c>
      <c r="AZ21" s="10">
        <v>60</v>
      </c>
      <c r="BA21" s="22">
        <f t="shared" si="6"/>
        <v>0</v>
      </c>
      <c r="BB21" s="10">
        <v>0</v>
      </c>
      <c r="BC21" s="10">
        <v>0</v>
      </c>
      <c r="BD21" s="10">
        <v>0</v>
      </c>
      <c r="BE21" s="24">
        <v>0</v>
      </c>
      <c r="BF21" s="24">
        <v>0</v>
      </c>
      <c r="BG21" s="24">
        <v>0</v>
      </c>
      <c r="BH21" s="16">
        <f t="shared" si="9"/>
        <v>17060</v>
      </c>
      <c r="BI21" s="16">
        <f t="shared" si="7"/>
        <v>76572</v>
      </c>
      <c r="BJ21" s="9"/>
    </row>
    <row r="22" spans="1:62" ht="15.75">
      <c r="A22" s="9">
        <v>21</v>
      </c>
      <c r="B22" s="26">
        <v>43445</v>
      </c>
      <c r="C22" s="27" t="s">
        <v>117</v>
      </c>
      <c r="D22" s="28" t="s">
        <v>118</v>
      </c>
      <c r="E22" s="28">
        <v>7</v>
      </c>
      <c r="F22" s="23">
        <v>1</v>
      </c>
      <c r="G22" s="23">
        <v>1</v>
      </c>
      <c r="H22" s="23">
        <v>31</v>
      </c>
      <c r="I22" s="29">
        <v>56900</v>
      </c>
      <c r="J22" s="10">
        <v>0</v>
      </c>
      <c r="K22" s="24">
        <f t="shared" si="0"/>
        <v>6828</v>
      </c>
      <c r="L22" s="24">
        <v>3600</v>
      </c>
      <c r="M22" s="24">
        <f t="shared" si="1"/>
        <v>432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16">
        <f t="shared" si="8"/>
        <v>67760</v>
      </c>
      <c r="AD22" s="24">
        <v>3000</v>
      </c>
      <c r="AE22" s="10">
        <v>0</v>
      </c>
      <c r="AF22" s="24">
        <v>470</v>
      </c>
      <c r="AG22" s="24">
        <v>0</v>
      </c>
      <c r="AH22" s="10">
        <f t="shared" si="3"/>
        <v>0</v>
      </c>
      <c r="AI22" s="10">
        <f t="shared" si="4"/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0</v>
      </c>
      <c r="AP22" s="24">
        <v>0</v>
      </c>
      <c r="AQ22" s="10">
        <v>7000</v>
      </c>
      <c r="AR22" s="10">
        <v>0</v>
      </c>
      <c r="AS22" s="24">
        <v>0</v>
      </c>
      <c r="AT22" s="24">
        <v>0</v>
      </c>
      <c r="AU22" s="21">
        <f t="shared" si="5"/>
        <v>0</v>
      </c>
      <c r="AV22" s="24">
        <v>0</v>
      </c>
      <c r="AW22" s="24">
        <v>0</v>
      </c>
      <c r="AX22" s="24">
        <v>0</v>
      </c>
      <c r="AY22" s="24">
        <v>0</v>
      </c>
      <c r="AZ22" s="10">
        <v>60</v>
      </c>
      <c r="BA22" s="22">
        <f t="shared" si="6"/>
        <v>0</v>
      </c>
      <c r="BB22" s="10">
        <v>0</v>
      </c>
      <c r="BC22" s="10">
        <v>0</v>
      </c>
      <c r="BD22" s="10">
        <v>1190</v>
      </c>
      <c r="BE22" s="24">
        <v>0</v>
      </c>
      <c r="BF22" s="24">
        <v>0</v>
      </c>
      <c r="BG22" s="24">
        <v>150</v>
      </c>
      <c r="BH22" s="16">
        <f t="shared" si="9"/>
        <v>11870</v>
      </c>
      <c r="BI22" s="16">
        <f t="shared" si="7"/>
        <v>55890</v>
      </c>
      <c r="BJ22" s="9"/>
    </row>
    <row r="23" spans="1:62" ht="15.75">
      <c r="A23" s="9">
        <v>22</v>
      </c>
      <c r="B23" s="26">
        <v>1812</v>
      </c>
      <c r="C23" s="27" t="s">
        <v>87</v>
      </c>
      <c r="D23" s="28" t="s">
        <v>88</v>
      </c>
      <c r="E23" s="28">
        <v>7</v>
      </c>
      <c r="F23" s="23">
        <v>1</v>
      </c>
      <c r="G23" s="23">
        <v>1</v>
      </c>
      <c r="H23" s="23">
        <v>31</v>
      </c>
      <c r="I23" s="29">
        <v>66000</v>
      </c>
      <c r="J23" s="10">
        <v>0</v>
      </c>
      <c r="K23" s="24">
        <f t="shared" si="0"/>
        <v>7920</v>
      </c>
      <c r="L23" s="24">
        <v>3600</v>
      </c>
      <c r="M23" s="24">
        <f t="shared" si="1"/>
        <v>432</v>
      </c>
      <c r="N23" s="24">
        <f t="shared" si="2"/>
        <v>10560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16">
        <f t="shared" si="8"/>
        <v>88512</v>
      </c>
      <c r="AD23" s="24">
        <v>7000</v>
      </c>
      <c r="AE23" s="10">
        <v>0</v>
      </c>
      <c r="AF23" s="24">
        <v>0</v>
      </c>
      <c r="AG23" s="24">
        <v>0</v>
      </c>
      <c r="AH23" s="10">
        <f t="shared" si="3"/>
        <v>0</v>
      </c>
      <c r="AI23" s="10">
        <f t="shared" si="4"/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10">
        <v>12000</v>
      </c>
      <c r="AR23" s="10">
        <v>0</v>
      </c>
      <c r="AS23" s="24">
        <v>0</v>
      </c>
      <c r="AT23" s="24">
        <v>0</v>
      </c>
      <c r="AU23" s="21">
        <f t="shared" si="5"/>
        <v>0</v>
      </c>
      <c r="AV23" s="24">
        <v>0</v>
      </c>
      <c r="AW23" s="24">
        <v>0</v>
      </c>
      <c r="AX23" s="24">
        <v>0</v>
      </c>
      <c r="AY23" s="24">
        <v>0</v>
      </c>
      <c r="AZ23" s="10">
        <v>60</v>
      </c>
      <c r="BA23" s="22">
        <f t="shared" si="6"/>
        <v>0</v>
      </c>
      <c r="BB23" s="10">
        <v>0</v>
      </c>
      <c r="BC23" s="10">
        <v>0</v>
      </c>
      <c r="BD23" s="10">
        <v>0</v>
      </c>
      <c r="BE23" s="24">
        <v>0</v>
      </c>
      <c r="BF23" s="24">
        <v>0</v>
      </c>
      <c r="BG23" s="24">
        <v>0</v>
      </c>
      <c r="BH23" s="16">
        <f t="shared" si="9"/>
        <v>19060</v>
      </c>
      <c r="BI23" s="16">
        <f t="shared" si="7"/>
        <v>69452</v>
      </c>
      <c r="BJ23" s="9"/>
    </row>
    <row r="24" spans="1:62" ht="15.75">
      <c r="A24" s="9">
        <v>23</v>
      </c>
      <c r="B24" s="28">
        <v>41803</v>
      </c>
      <c r="C24" s="27" t="s">
        <v>89</v>
      </c>
      <c r="D24" s="28" t="s">
        <v>88</v>
      </c>
      <c r="E24" s="28">
        <v>7</v>
      </c>
      <c r="F24" s="23">
        <v>1</v>
      </c>
      <c r="G24" s="23">
        <v>1</v>
      </c>
      <c r="H24" s="23">
        <v>31</v>
      </c>
      <c r="I24" s="29">
        <v>66000</v>
      </c>
      <c r="J24" s="10">
        <v>0</v>
      </c>
      <c r="K24" s="24">
        <f t="shared" si="0"/>
        <v>7920</v>
      </c>
      <c r="L24" s="24">
        <v>3600</v>
      </c>
      <c r="M24" s="24">
        <f t="shared" si="1"/>
        <v>432</v>
      </c>
      <c r="N24" s="24">
        <f t="shared" si="2"/>
        <v>10560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16">
        <f t="shared" si="8"/>
        <v>88512</v>
      </c>
      <c r="AD24" s="24">
        <v>5000</v>
      </c>
      <c r="AE24" s="10">
        <v>0</v>
      </c>
      <c r="AF24" s="24">
        <v>0</v>
      </c>
      <c r="AG24" s="24">
        <v>0</v>
      </c>
      <c r="AH24" s="10">
        <f t="shared" si="3"/>
        <v>0</v>
      </c>
      <c r="AI24" s="10">
        <f t="shared" si="4"/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0</v>
      </c>
      <c r="AP24" s="24">
        <v>0</v>
      </c>
      <c r="AQ24" s="10">
        <v>10000</v>
      </c>
      <c r="AR24" s="10">
        <v>0</v>
      </c>
      <c r="AS24" s="24">
        <v>0</v>
      </c>
      <c r="AT24" s="24">
        <v>0</v>
      </c>
      <c r="AU24" s="21">
        <f t="shared" si="5"/>
        <v>0</v>
      </c>
      <c r="AV24" s="24">
        <v>0</v>
      </c>
      <c r="AW24" s="24">
        <v>0</v>
      </c>
      <c r="AX24" s="24">
        <v>0</v>
      </c>
      <c r="AY24" s="24">
        <v>0</v>
      </c>
      <c r="AZ24" s="10">
        <v>60</v>
      </c>
      <c r="BA24" s="22">
        <f t="shared" si="6"/>
        <v>0</v>
      </c>
      <c r="BB24" s="10">
        <v>0</v>
      </c>
      <c r="BC24" s="10">
        <v>0</v>
      </c>
      <c r="BD24" s="10">
        <v>0</v>
      </c>
      <c r="BE24" s="24">
        <v>0</v>
      </c>
      <c r="BF24" s="24">
        <v>0</v>
      </c>
      <c r="BG24" s="24">
        <v>150</v>
      </c>
      <c r="BH24" s="16">
        <f t="shared" si="9"/>
        <v>15210</v>
      </c>
      <c r="BI24" s="16">
        <f t="shared" si="7"/>
        <v>73302</v>
      </c>
      <c r="BJ24" s="9"/>
    </row>
    <row r="25" spans="1:62" ht="15.75">
      <c r="A25" s="9">
        <v>24</v>
      </c>
      <c r="B25" s="26">
        <v>30153</v>
      </c>
      <c r="C25" s="27" t="s">
        <v>90</v>
      </c>
      <c r="D25" s="28" t="s">
        <v>88</v>
      </c>
      <c r="E25" s="28">
        <v>7</v>
      </c>
      <c r="F25" s="23">
        <v>1</v>
      </c>
      <c r="G25" s="23">
        <v>1</v>
      </c>
      <c r="H25" s="23">
        <v>31</v>
      </c>
      <c r="I25" s="29">
        <v>64100</v>
      </c>
      <c r="J25" s="10">
        <v>0</v>
      </c>
      <c r="K25" s="24">
        <f t="shared" si="0"/>
        <v>7692</v>
      </c>
      <c r="L25" s="24">
        <v>3600</v>
      </c>
      <c r="M25" s="24">
        <f t="shared" si="1"/>
        <v>432</v>
      </c>
      <c r="N25" s="24">
        <f t="shared" si="2"/>
        <v>10256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16">
        <f t="shared" si="8"/>
        <v>86080</v>
      </c>
      <c r="AD25" s="24">
        <v>5000</v>
      </c>
      <c r="AE25" s="10">
        <v>0</v>
      </c>
      <c r="AF25" s="24">
        <v>0</v>
      </c>
      <c r="AG25" s="24">
        <v>0</v>
      </c>
      <c r="AH25" s="10">
        <f t="shared" si="3"/>
        <v>0</v>
      </c>
      <c r="AI25" s="10">
        <f t="shared" si="4"/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10">
        <v>15000</v>
      </c>
      <c r="AR25" s="10">
        <v>0</v>
      </c>
      <c r="AS25" s="24">
        <v>0</v>
      </c>
      <c r="AT25" s="24">
        <v>0</v>
      </c>
      <c r="AU25" s="21">
        <f t="shared" si="5"/>
        <v>0</v>
      </c>
      <c r="AV25" s="24">
        <v>0</v>
      </c>
      <c r="AW25" s="24">
        <v>0</v>
      </c>
      <c r="AX25" s="24">
        <v>0</v>
      </c>
      <c r="AY25" s="24">
        <v>0</v>
      </c>
      <c r="AZ25" s="10">
        <v>60</v>
      </c>
      <c r="BA25" s="22">
        <f t="shared" si="6"/>
        <v>0</v>
      </c>
      <c r="BB25" s="10">
        <v>0</v>
      </c>
      <c r="BC25" s="10">
        <v>0</v>
      </c>
      <c r="BD25" s="10">
        <v>0</v>
      </c>
      <c r="BE25" s="24">
        <v>0</v>
      </c>
      <c r="BF25" s="24">
        <v>0</v>
      </c>
      <c r="BG25" s="24">
        <v>150</v>
      </c>
      <c r="BH25" s="16">
        <f t="shared" si="9"/>
        <v>20210</v>
      </c>
      <c r="BI25" s="16">
        <f t="shared" si="7"/>
        <v>65870</v>
      </c>
      <c r="BJ25" s="9"/>
    </row>
    <row r="26" spans="1:62" ht="15.75">
      <c r="A26" s="9">
        <v>25</v>
      </c>
      <c r="B26" s="26">
        <v>1631</v>
      </c>
      <c r="C26" s="35" t="s">
        <v>91</v>
      </c>
      <c r="D26" s="28" t="s">
        <v>88</v>
      </c>
      <c r="E26" s="28">
        <v>7</v>
      </c>
      <c r="F26" s="23">
        <v>1</v>
      </c>
      <c r="G26" s="23">
        <v>1</v>
      </c>
      <c r="H26" s="23">
        <v>31</v>
      </c>
      <c r="I26" s="29">
        <v>62200</v>
      </c>
      <c r="J26" s="10">
        <v>0</v>
      </c>
      <c r="K26" s="24">
        <f t="shared" si="0"/>
        <v>7464</v>
      </c>
      <c r="L26" s="24">
        <v>3600</v>
      </c>
      <c r="M26" s="24">
        <f t="shared" si="1"/>
        <v>432</v>
      </c>
      <c r="N26" s="24">
        <f t="shared" si="2"/>
        <v>9952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16">
        <f t="shared" si="8"/>
        <v>83648</v>
      </c>
      <c r="AD26" s="24">
        <v>5000</v>
      </c>
      <c r="AE26" s="10">
        <v>0</v>
      </c>
      <c r="AF26" s="24">
        <v>0</v>
      </c>
      <c r="AG26" s="24">
        <v>0</v>
      </c>
      <c r="AH26" s="10">
        <f t="shared" si="3"/>
        <v>0</v>
      </c>
      <c r="AI26" s="10">
        <f t="shared" si="4"/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0</v>
      </c>
      <c r="AP26" s="24">
        <v>0</v>
      </c>
      <c r="AQ26" s="10">
        <v>20000</v>
      </c>
      <c r="AR26" s="10">
        <v>0</v>
      </c>
      <c r="AS26" s="24">
        <v>0</v>
      </c>
      <c r="AT26" s="24">
        <v>0</v>
      </c>
      <c r="AU26" s="21">
        <f t="shared" si="5"/>
        <v>0</v>
      </c>
      <c r="AV26" s="24">
        <v>0</v>
      </c>
      <c r="AW26" s="24">
        <v>0</v>
      </c>
      <c r="AX26" s="24">
        <v>0</v>
      </c>
      <c r="AY26" s="24">
        <v>0</v>
      </c>
      <c r="AZ26" s="10">
        <v>60</v>
      </c>
      <c r="BA26" s="22">
        <f t="shared" si="6"/>
        <v>0</v>
      </c>
      <c r="BB26" s="10">
        <v>0</v>
      </c>
      <c r="BC26" s="10">
        <v>0</v>
      </c>
      <c r="BD26" s="10">
        <v>0</v>
      </c>
      <c r="BE26" s="24">
        <v>0</v>
      </c>
      <c r="BF26" s="24">
        <v>0</v>
      </c>
      <c r="BG26" s="24">
        <v>150</v>
      </c>
      <c r="BH26" s="16">
        <f t="shared" si="9"/>
        <v>25210</v>
      </c>
      <c r="BI26" s="16">
        <f t="shared" si="7"/>
        <v>58438</v>
      </c>
      <c r="BJ26" s="9"/>
    </row>
    <row r="27" spans="1:62" ht="15.75">
      <c r="A27" s="9">
        <v>26</v>
      </c>
      <c r="B27" s="26">
        <v>7179</v>
      </c>
      <c r="C27" s="27" t="s">
        <v>92</v>
      </c>
      <c r="D27" s="28" t="s">
        <v>88</v>
      </c>
      <c r="E27" s="28">
        <v>7</v>
      </c>
      <c r="F27" s="23">
        <v>1</v>
      </c>
      <c r="G27" s="23">
        <v>1</v>
      </c>
      <c r="H27" s="23">
        <v>31</v>
      </c>
      <c r="I27" s="29">
        <v>58600</v>
      </c>
      <c r="J27" s="10">
        <v>0</v>
      </c>
      <c r="K27" s="24">
        <f t="shared" si="0"/>
        <v>7032</v>
      </c>
      <c r="L27" s="24">
        <v>3600</v>
      </c>
      <c r="M27" s="24">
        <f t="shared" si="1"/>
        <v>432</v>
      </c>
      <c r="N27" s="24">
        <f t="shared" si="2"/>
        <v>9376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16">
        <f t="shared" si="8"/>
        <v>79040</v>
      </c>
      <c r="AD27" s="24">
        <v>5000</v>
      </c>
      <c r="AE27" s="10">
        <v>0</v>
      </c>
      <c r="AF27" s="24">
        <v>0</v>
      </c>
      <c r="AG27" s="24">
        <v>0</v>
      </c>
      <c r="AH27" s="10">
        <f t="shared" si="3"/>
        <v>0</v>
      </c>
      <c r="AI27" s="10">
        <f t="shared" si="4"/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0</v>
      </c>
      <c r="AP27" s="24">
        <v>0</v>
      </c>
      <c r="AQ27" s="10">
        <v>20000</v>
      </c>
      <c r="AR27" s="10">
        <v>0</v>
      </c>
      <c r="AS27" s="24">
        <v>0</v>
      </c>
      <c r="AT27" s="24">
        <v>0</v>
      </c>
      <c r="AU27" s="21">
        <f t="shared" si="5"/>
        <v>0</v>
      </c>
      <c r="AV27" s="24">
        <v>0</v>
      </c>
      <c r="AW27" s="24">
        <v>0</v>
      </c>
      <c r="AX27" s="24">
        <v>0</v>
      </c>
      <c r="AY27" s="24">
        <v>0</v>
      </c>
      <c r="AZ27" s="10">
        <v>60</v>
      </c>
      <c r="BA27" s="22">
        <f t="shared" si="6"/>
        <v>0</v>
      </c>
      <c r="BB27" s="10">
        <v>0</v>
      </c>
      <c r="BC27" s="10">
        <v>0</v>
      </c>
      <c r="BD27" s="10">
        <v>0</v>
      </c>
      <c r="BE27" s="24">
        <v>0</v>
      </c>
      <c r="BF27" s="24">
        <v>0</v>
      </c>
      <c r="BG27" s="24">
        <v>0</v>
      </c>
      <c r="BH27" s="16">
        <f t="shared" si="9"/>
        <v>25060</v>
      </c>
      <c r="BI27" s="16">
        <f t="shared" si="7"/>
        <v>53980</v>
      </c>
      <c r="BJ27" s="9"/>
    </row>
    <row r="28" spans="1:62" ht="15.75">
      <c r="A28" s="9">
        <v>27</v>
      </c>
      <c r="B28" s="26">
        <v>54698</v>
      </c>
      <c r="C28" s="27" t="s">
        <v>93</v>
      </c>
      <c r="D28" s="28" t="s">
        <v>88</v>
      </c>
      <c r="E28" s="28">
        <v>6</v>
      </c>
      <c r="F28" s="23">
        <v>1</v>
      </c>
      <c r="G28" s="23">
        <v>1</v>
      </c>
      <c r="H28" s="23">
        <v>31</v>
      </c>
      <c r="I28" s="29">
        <v>50500</v>
      </c>
      <c r="J28" s="10">
        <v>0</v>
      </c>
      <c r="K28" s="24">
        <f t="shared" si="0"/>
        <v>6060</v>
      </c>
      <c r="L28" s="24">
        <v>3600</v>
      </c>
      <c r="M28" s="24">
        <f t="shared" si="1"/>
        <v>432</v>
      </c>
      <c r="N28" s="24">
        <f t="shared" si="2"/>
        <v>8080</v>
      </c>
      <c r="O28" s="24">
        <f>INT((I28+K28)*0.1+0.5)</f>
        <v>5656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16">
        <f t="shared" si="8"/>
        <v>74328</v>
      </c>
      <c r="AD28" s="24">
        <v>2500</v>
      </c>
      <c r="AE28" s="10">
        <v>0</v>
      </c>
      <c r="AF28" s="24">
        <v>0</v>
      </c>
      <c r="AG28" s="24">
        <v>0</v>
      </c>
      <c r="AH28" s="10">
        <f t="shared" si="3"/>
        <v>5656</v>
      </c>
      <c r="AI28" s="10">
        <f t="shared" si="4"/>
        <v>5656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10">
        <v>0</v>
      </c>
      <c r="AR28" s="10">
        <v>0</v>
      </c>
      <c r="AS28" s="24">
        <v>0</v>
      </c>
      <c r="AT28" s="24">
        <v>0</v>
      </c>
      <c r="AU28" s="21">
        <f t="shared" si="5"/>
        <v>0</v>
      </c>
      <c r="AV28" s="24">
        <v>0</v>
      </c>
      <c r="AW28" s="24">
        <v>0</v>
      </c>
      <c r="AX28" s="24">
        <v>0</v>
      </c>
      <c r="AY28" s="24">
        <v>0</v>
      </c>
      <c r="AZ28" s="10">
        <v>60</v>
      </c>
      <c r="BA28" s="22">
        <f t="shared" si="6"/>
        <v>0</v>
      </c>
      <c r="BB28" s="10">
        <v>0</v>
      </c>
      <c r="BC28" s="10">
        <v>0</v>
      </c>
      <c r="BD28" s="10">
        <v>0</v>
      </c>
      <c r="BE28" s="24">
        <v>0</v>
      </c>
      <c r="BF28" s="24">
        <v>0</v>
      </c>
      <c r="BG28" s="24">
        <v>150</v>
      </c>
      <c r="BH28" s="16">
        <f t="shared" si="9"/>
        <v>14022</v>
      </c>
      <c r="BI28" s="16">
        <f t="shared" si="7"/>
        <v>60306</v>
      </c>
      <c r="BJ28" s="9"/>
    </row>
    <row r="29" spans="1:62" ht="15.75">
      <c r="A29" s="9">
        <v>28</v>
      </c>
      <c r="B29" s="26">
        <v>49493</v>
      </c>
      <c r="C29" s="27" t="s">
        <v>94</v>
      </c>
      <c r="D29" s="28" t="s">
        <v>88</v>
      </c>
      <c r="E29" s="28">
        <v>6</v>
      </c>
      <c r="F29" s="23">
        <v>1</v>
      </c>
      <c r="G29" s="23">
        <v>1</v>
      </c>
      <c r="H29" s="23">
        <v>31</v>
      </c>
      <c r="I29" s="29">
        <v>44900</v>
      </c>
      <c r="J29" s="10">
        <v>0</v>
      </c>
      <c r="K29" s="24">
        <f t="shared" si="0"/>
        <v>5388</v>
      </c>
      <c r="L29" s="24">
        <v>3600</v>
      </c>
      <c r="M29" s="24">
        <f t="shared" si="1"/>
        <v>432</v>
      </c>
      <c r="N29" s="24">
        <v>0</v>
      </c>
      <c r="O29" s="24">
        <f>INT((I29+K29)*0.1+0.5)</f>
        <v>5029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24">
        <v>0</v>
      </c>
      <c r="AB29" s="24">
        <v>0</v>
      </c>
      <c r="AC29" s="16">
        <f t="shared" si="8"/>
        <v>59349</v>
      </c>
      <c r="AD29" s="24">
        <v>1000</v>
      </c>
      <c r="AE29" s="10">
        <v>0</v>
      </c>
      <c r="AF29" s="24">
        <v>310</v>
      </c>
      <c r="AG29" s="24">
        <v>0</v>
      </c>
      <c r="AH29" s="10">
        <f t="shared" si="3"/>
        <v>5029</v>
      </c>
      <c r="AI29" s="10">
        <f t="shared" si="4"/>
        <v>5029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0</v>
      </c>
      <c r="AP29" s="24">
        <v>0</v>
      </c>
      <c r="AQ29" s="10">
        <v>0</v>
      </c>
      <c r="AR29" s="10">
        <v>0</v>
      </c>
      <c r="AS29" s="24">
        <v>0</v>
      </c>
      <c r="AT29" s="24">
        <v>0</v>
      </c>
      <c r="AU29" s="21">
        <f t="shared" si="5"/>
        <v>0</v>
      </c>
      <c r="AV29" s="24">
        <v>0</v>
      </c>
      <c r="AW29" s="24">
        <v>0</v>
      </c>
      <c r="AX29" s="24">
        <v>0</v>
      </c>
      <c r="AY29" s="24">
        <v>0</v>
      </c>
      <c r="AZ29" s="10">
        <v>60</v>
      </c>
      <c r="BA29" s="22">
        <f t="shared" si="6"/>
        <v>0</v>
      </c>
      <c r="BB29" s="10">
        <v>0</v>
      </c>
      <c r="BC29" s="10">
        <v>0</v>
      </c>
      <c r="BD29" s="10">
        <v>540</v>
      </c>
      <c r="BE29" s="24">
        <v>0</v>
      </c>
      <c r="BF29" s="24">
        <v>0</v>
      </c>
      <c r="BG29" s="24">
        <v>0</v>
      </c>
      <c r="BH29" s="16">
        <f t="shared" si="9"/>
        <v>11968</v>
      </c>
      <c r="BI29" s="16">
        <f t="shared" si="7"/>
        <v>47381</v>
      </c>
      <c r="BJ29" s="9"/>
    </row>
    <row r="30" spans="1:62" ht="15.75">
      <c r="A30" s="9">
        <v>29</v>
      </c>
      <c r="B30" s="38">
        <v>50191</v>
      </c>
      <c r="C30" s="39" t="s">
        <v>95</v>
      </c>
      <c r="D30" s="28" t="s">
        <v>88</v>
      </c>
      <c r="E30" s="40">
        <v>6</v>
      </c>
      <c r="F30" s="23">
        <v>1</v>
      </c>
      <c r="G30" s="23">
        <v>1</v>
      </c>
      <c r="H30" s="23">
        <v>31</v>
      </c>
      <c r="I30" s="29">
        <v>47600</v>
      </c>
      <c r="J30" s="10">
        <v>0</v>
      </c>
      <c r="K30" s="24">
        <f t="shared" si="0"/>
        <v>5712</v>
      </c>
      <c r="L30" s="24">
        <v>3600</v>
      </c>
      <c r="M30" s="24">
        <f t="shared" si="1"/>
        <v>432</v>
      </c>
      <c r="N30" s="24">
        <v>0</v>
      </c>
      <c r="O30" s="24">
        <f>INT((I30+K30)*0.1+0.5)</f>
        <v>5331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0</v>
      </c>
      <c r="AB30" s="24">
        <v>0</v>
      </c>
      <c r="AC30" s="16">
        <f t="shared" si="8"/>
        <v>62675</v>
      </c>
      <c r="AD30" s="24">
        <v>1000</v>
      </c>
      <c r="AE30" s="10">
        <v>0</v>
      </c>
      <c r="AF30" s="24">
        <v>470</v>
      </c>
      <c r="AG30" s="24">
        <v>0</v>
      </c>
      <c r="AH30" s="10">
        <f t="shared" si="3"/>
        <v>5331</v>
      </c>
      <c r="AI30" s="10">
        <f t="shared" si="4"/>
        <v>5331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  <c r="AQ30" s="10">
        <v>0</v>
      </c>
      <c r="AR30" s="10">
        <v>0</v>
      </c>
      <c r="AS30" s="24">
        <v>0</v>
      </c>
      <c r="AT30" s="24">
        <v>0</v>
      </c>
      <c r="AU30" s="21">
        <f t="shared" si="5"/>
        <v>0</v>
      </c>
      <c r="AV30" s="24">
        <v>0</v>
      </c>
      <c r="AW30" s="24">
        <v>0</v>
      </c>
      <c r="AX30" s="24">
        <v>0</v>
      </c>
      <c r="AY30" s="24">
        <v>0</v>
      </c>
      <c r="AZ30" s="10">
        <v>60</v>
      </c>
      <c r="BA30" s="22">
        <f t="shared" si="6"/>
        <v>0</v>
      </c>
      <c r="BB30" s="10">
        <v>0</v>
      </c>
      <c r="BC30" s="10">
        <v>0</v>
      </c>
      <c r="BD30" s="10">
        <v>1554</v>
      </c>
      <c r="BE30" s="24">
        <v>0</v>
      </c>
      <c r="BF30" s="24">
        <v>0</v>
      </c>
      <c r="BG30" s="24">
        <v>0</v>
      </c>
      <c r="BH30" s="16">
        <f t="shared" si="9"/>
        <v>13746</v>
      </c>
      <c r="BI30" s="16">
        <f t="shared" si="7"/>
        <v>48929</v>
      </c>
      <c r="BJ30" s="9"/>
    </row>
    <row r="31" spans="1:62" ht="15.75">
      <c r="A31" s="9">
        <v>31</v>
      </c>
      <c r="B31" s="38">
        <v>2819</v>
      </c>
      <c r="C31" s="39" t="s">
        <v>97</v>
      </c>
      <c r="D31" s="28" t="s">
        <v>96</v>
      </c>
      <c r="E31" s="40">
        <v>7</v>
      </c>
      <c r="F31" s="23">
        <v>1</v>
      </c>
      <c r="G31" s="23">
        <v>1</v>
      </c>
      <c r="H31" s="23">
        <v>31</v>
      </c>
      <c r="I31" s="29">
        <v>62200</v>
      </c>
      <c r="J31" s="10">
        <v>0</v>
      </c>
      <c r="K31" s="24">
        <f t="shared" si="0"/>
        <v>7464</v>
      </c>
      <c r="L31" s="24">
        <v>3600</v>
      </c>
      <c r="M31" s="24">
        <f t="shared" si="1"/>
        <v>432</v>
      </c>
      <c r="N31" s="24">
        <f t="shared" si="2"/>
        <v>9952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24">
        <v>0</v>
      </c>
      <c r="AA31" s="24">
        <v>0</v>
      </c>
      <c r="AB31" s="24">
        <v>0</v>
      </c>
      <c r="AC31" s="16">
        <f t="shared" si="8"/>
        <v>83648</v>
      </c>
      <c r="AD31" s="24">
        <v>5000</v>
      </c>
      <c r="AE31" s="10">
        <v>0</v>
      </c>
      <c r="AF31" s="24">
        <v>0</v>
      </c>
      <c r="AG31" s="24">
        <v>0</v>
      </c>
      <c r="AH31" s="10">
        <f t="shared" si="3"/>
        <v>0</v>
      </c>
      <c r="AI31" s="10">
        <f t="shared" si="4"/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10">
        <v>15000</v>
      </c>
      <c r="AR31" s="10">
        <v>0</v>
      </c>
      <c r="AS31" s="24">
        <v>0</v>
      </c>
      <c r="AT31" s="24">
        <v>0</v>
      </c>
      <c r="AU31" s="21">
        <f t="shared" si="5"/>
        <v>0</v>
      </c>
      <c r="AV31" s="24">
        <v>0</v>
      </c>
      <c r="AW31" s="24">
        <v>0</v>
      </c>
      <c r="AX31" s="24">
        <v>0</v>
      </c>
      <c r="AY31" s="24">
        <v>0</v>
      </c>
      <c r="AZ31" s="10">
        <v>60</v>
      </c>
      <c r="BA31" s="22">
        <f t="shared" si="6"/>
        <v>0</v>
      </c>
      <c r="BB31" s="10">
        <v>0</v>
      </c>
      <c r="BC31" s="10">
        <v>0</v>
      </c>
      <c r="BD31" s="10">
        <v>0</v>
      </c>
      <c r="BE31" s="24">
        <v>0</v>
      </c>
      <c r="BF31" s="24">
        <v>0</v>
      </c>
      <c r="BG31" s="24">
        <v>0</v>
      </c>
      <c r="BH31" s="16">
        <f t="shared" si="9"/>
        <v>20060</v>
      </c>
      <c r="BI31" s="16">
        <f t="shared" si="7"/>
        <v>63588</v>
      </c>
      <c r="BJ31" s="9"/>
    </row>
    <row r="32" spans="1:62" ht="15.75">
      <c r="A32" s="9">
        <v>32</v>
      </c>
      <c r="B32" s="38">
        <v>70580</v>
      </c>
      <c r="C32" s="39" t="s">
        <v>98</v>
      </c>
      <c r="D32" s="28" t="s">
        <v>96</v>
      </c>
      <c r="E32" s="40">
        <v>6</v>
      </c>
      <c r="F32" s="23">
        <v>1</v>
      </c>
      <c r="G32" s="23">
        <v>1</v>
      </c>
      <c r="H32" s="23">
        <v>31</v>
      </c>
      <c r="I32" s="29">
        <v>37600</v>
      </c>
      <c r="J32" s="10">
        <v>0</v>
      </c>
      <c r="K32" s="24">
        <f t="shared" si="0"/>
        <v>4512</v>
      </c>
      <c r="L32" s="24">
        <v>3600</v>
      </c>
      <c r="M32" s="24">
        <f t="shared" si="1"/>
        <v>432</v>
      </c>
      <c r="N32" s="24">
        <f t="shared" si="2"/>
        <v>6016</v>
      </c>
      <c r="O32" s="24">
        <v>9888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0</v>
      </c>
      <c r="AB32" s="24">
        <v>0</v>
      </c>
      <c r="AC32" s="16">
        <f t="shared" si="8"/>
        <v>62048</v>
      </c>
      <c r="AD32" s="24">
        <v>1000</v>
      </c>
      <c r="AE32" s="10">
        <v>0</v>
      </c>
      <c r="AF32" s="24">
        <v>0</v>
      </c>
      <c r="AG32" s="24">
        <v>0</v>
      </c>
      <c r="AH32" s="10">
        <f t="shared" si="3"/>
        <v>9888</v>
      </c>
      <c r="AI32" s="10">
        <f t="shared" si="4"/>
        <v>9888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10">
        <v>0</v>
      </c>
      <c r="AR32" s="10">
        <v>0</v>
      </c>
      <c r="AS32" s="24">
        <v>0</v>
      </c>
      <c r="AT32" s="24">
        <v>0</v>
      </c>
      <c r="AU32" s="21">
        <f t="shared" si="5"/>
        <v>0</v>
      </c>
      <c r="AV32" s="24">
        <v>0</v>
      </c>
      <c r="AW32" s="24">
        <v>0</v>
      </c>
      <c r="AX32" s="24">
        <v>0</v>
      </c>
      <c r="AY32" s="24">
        <v>0</v>
      </c>
      <c r="AZ32" s="10">
        <v>60</v>
      </c>
      <c r="BA32" s="22">
        <f t="shared" si="6"/>
        <v>0</v>
      </c>
      <c r="BB32" s="10">
        <v>0</v>
      </c>
      <c r="BC32" s="10">
        <v>0</v>
      </c>
      <c r="BD32" s="10">
        <v>0</v>
      </c>
      <c r="BE32" s="24">
        <v>0</v>
      </c>
      <c r="BF32" s="24">
        <v>0</v>
      </c>
      <c r="BG32" s="24">
        <v>150</v>
      </c>
      <c r="BH32" s="16">
        <f t="shared" si="9"/>
        <v>20986</v>
      </c>
      <c r="BI32" s="16">
        <f t="shared" si="7"/>
        <v>41062</v>
      </c>
      <c r="BJ32" s="9"/>
    </row>
    <row r="33" spans="1:62" ht="15.75">
      <c r="A33" s="9">
        <v>33</v>
      </c>
      <c r="B33" s="38">
        <v>2665</v>
      </c>
      <c r="C33" s="39" t="s">
        <v>99</v>
      </c>
      <c r="D33" s="28" t="s">
        <v>102</v>
      </c>
      <c r="E33" s="28">
        <v>8</v>
      </c>
      <c r="F33" s="23">
        <v>1</v>
      </c>
      <c r="G33" s="23">
        <v>1</v>
      </c>
      <c r="H33" s="23">
        <v>31</v>
      </c>
      <c r="I33" s="29">
        <v>78800</v>
      </c>
      <c r="J33" s="10">
        <v>0</v>
      </c>
      <c r="K33" s="24">
        <f t="shared" si="0"/>
        <v>9456</v>
      </c>
      <c r="L33" s="24">
        <v>3600</v>
      </c>
      <c r="M33" s="24">
        <f t="shared" si="1"/>
        <v>432</v>
      </c>
      <c r="N33" s="24">
        <f t="shared" si="2"/>
        <v>12608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16">
        <f t="shared" si="8"/>
        <v>104896</v>
      </c>
      <c r="AD33" s="24">
        <v>8000</v>
      </c>
      <c r="AE33" s="10">
        <v>0</v>
      </c>
      <c r="AF33" s="24">
        <v>0</v>
      </c>
      <c r="AG33" s="24">
        <v>0</v>
      </c>
      <c r="AH33" s="10">
        <f t="shared" si="3"/>
        <v>0</v>
      </c>
      <c r="AI33" s="10">
        <f t="shared" si="4"/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10">
        <v>15000</v>
      </c>
      <c r="AR33" s="10">
        <v>0</v>
      </c>
      <c r="AS33" s="24">
        <v>0</v>
      </c>
      <c r="AT33" s="24">
        <v>0</v>
      </c>
      <c r="AU33" s="21">
        <f t="shared" si="5"/>
        <v>0</v>
      </c>
      <c r="AV33" s="24">
        <v>0</v>
      </c>
      <c r="AW33" s="24">
        <v>0</v>
      </c>
      <c r="AX33" s="24">
        <v>0</v>
      </c>
      <c r="AY33" s="24">
        <v>0</v>
      </c>
      <c r="AZ33" s="10">
        <v>60</v>
      </c>
      <c r="BA33" s="22">
        <f t="shared" si="6"/>
        <v>0</v>
      </c>
      <c r="BB33" s="10">
        <v>0</v>
      </c>
      <c r="BC33" s="10">
        <v>0</v>
      </c>
      <c r="BD33" s="10">
        <v>0</v>
      </c>
      <c r="BE33" s="24">
        <v>0</v>
      </c>
      <c r="BF33" s="24">
        <v>0</v>
      </c>
      <c r="BG33" s="24">
        <v>0</v>
      </c>
      <c r="BH33" s="16">
        <f t="shared" si="9"/>
        <v>23060</v>
      </c>
      <c r="BI33" s="16">
        <f t="shared" si="7"/>
        <v>81836</v>
      </c>
      <c r="BJ33" s="9"/>
    </row>
    <row r="34" spans="1:62" ht="15.75">
      <c r="A34" s="9">
        <v>34</v>
      </c>
      <c r="B34" s="38">
        <v>52753</v>
      </c>
      <c r="C34" s="39" t="s">
        <v>100</v>
      </c>
      <c r="D34" s="28" t="s">
        <v>103</v>
      </c>
      <c r="E34" s="28">
        <v>7</v>
      </c>
      <c r="F34" s="23">
        <v>1</v>
      </c>
      <c r="G34" s="23">
        <v>1</v>
      </c>
      <c r="H34" s="23">
        <v>31</v>
      </c>
      <c r="I34" s="29">
        <v>60400</v>
      </c>
      <c r="J34" s="10">
        <v>0</v>
      </c>
      <c r="K34" s="24">
        <f t="shared" si="0"/>
        <v>7248</v>
      </c>
      <c r="L34" s="24">
        <v>3600</v>
      </c>
      <c r="M34" s="24">
        <f t="shared" si="1"/>
        <v>432</v>
      </c>
      <c r="N34" s="24">
        <f t="shared" si="2"/>
        <v>9664</v>
      </c>
      <c r="O34" s="24">
        <f>INT((I34+K34)*0.1+0.5)</f>
        <v>6765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v>0</v>
      </c>
      <c r="AA34" s="24">
        <v>0</v>
      </c>
      <c r="AB34" s="24">
        <v>0</v>
      </c>
      <c r="AC34" s="16">
        <f t="shared" si="8"/>
        <v>88109</v>
      </c>
      <c r="AD34" s="24">
        <v>3500</v>
      </c>
      <c r="AE34" s="10">
        <v>0</v>
      </c>
      <c r="AF34" s="24">
        <v>0</v>
      </c>
      <c r="AG34" s="24">
        <v>0</v>
      </c>
      <c r="AH34" s="10">
        <f t="shared" si="3"/>
        <v>6765</v>
      </c>
      <c r="AI34" s="10">
        <f t="shared" si="4"/>
        <v>6765</v>
      </c>
      <c r="AJ34" s="24">
        <v>0</v>
      </c>
      <c r="AK34" s="24">
        <v>0</v>
      </c>
      <c r="AL34" s="24">
        <v>0</v>
      </c>
      <c r="AM34" s="24">
        <v>0</v>
      </c>
      <c r="AN34" s="24">
        <v>0</v>
      </c>
      <c r="AO34" s="24">
        <v>0</v>
      </c>
      <c r="AP34" s="24">
        <v>0</v>
      </c>
      <c r="AQ34" s="10">
        <v>0</v>
      </c>
      <c r="AR34" s="10">
        <v>0</v>
      </c>
      <c r="AS34" s="24">
        <v>0</v>
      </c>
      <c r="AT34" s="24">
        <v>0</v>
      </c>
      <c r="AU34" s="21">
        <f t="shared" si="5"/>
        <v>0</v>
      </c>
      <c r="AV34" s="24">
        <v>0</v>
      </c>
      <c r="AW34" s="24">
        <v>0</v>
      </c>
      <c r="AX34" s="24">
        <v>0</v>
      </c>
      <c r="AY34" s="24">
        <v>0</v>
      </c>
      <c r="AZ34" s="10">
        <v>60</v>
      </c>
      <c r="BA34" s="22">
        <f t="shared" si="6"/>
        <v>0</v>
      </c>
      <c r="BB34" s="10">
        <v>0</v>
      </c>
      <c r="BC34" s="10">
        <v>0</v>
      </c>
      <c r="BD34" s="10">
        <v>0</v>
      </c>
      <c r="BE34" s="24">
        <v>0</v>
      </c>
      <c r="BF34" s="24">
        <v>0</v>
      </c>
      <c r="BG34" s="24">
        <v>150</v>
      </c>
      <c r="BH34" s="16">
        <f t="shared" si="9"/>
        <v>17240</v>
      </c>
      <c r="BI34" s="16">
        <f t="shared" si="7"/>
        <v>70869</v>
      </c>
      <c r="BJ34" s="9"/>
    </row>
    <row r="35" spans="1:62" ht="15.75">
      <c r="A35" s="9">
        <v>35</v>
      </c>
      <c r="B35" s="38">
        <v>50357</v>
      </c>
      <c r="C35" s="39" t="s">
        <v>119</v>
      </c>
      <c r="D35" s="28" t="s">
        <v>104</v>
      </c>
      <c r="E35" s="28">
        <v>7</v>
      </c>
      <c r="F35" s="23">
        <v>1</v>
      </c>
      <c r="G35" s="23">
        <v>1</v>
      </c>
      <c r="H35" s="23">
        <v>31</v>
      </c>
      <c r="I35" s="29">
        <v>64100</v>
      </c>
      <c r="J35" s="10">
        <v>0</v>
      </c>
      <c r="K35" s="24">
        <f t="shared" si="0"/>
        <v>7692</v>
      </c>
      <c r="L35" s="24">
        <v>3600</v>
      </c>
      <c r="M35" s="24">
        <f t="shared" si="1"/>
        <v>432</v>
      </c>
      <c r="N35" s="24">
        <f t="shared" si="2"/>
        <v>10256</v>
      </c>
      <c r="O35" s="24">
        <f>INT((I35+K35)*0.1+0.5)</f>
        <v>7179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16">
        <f t="shared" si="8"/>
        <v>93259</v>
      </c>
      <c r="AD35" s="24">
        <v>4000</v>
      </c>
      <c r="AE35" s="10">
        <v>0</v>
      </c>
      <c r="AF35" s="24">
        <v>0</v>
      </c>
      <c r="AG35" s="24">
        <v>0</v>
      </c>
      <c r="AH35" s="10">
        <f t="shared" si="3"/>
        <v>7179</v>
      </c>
      <c r="AI35" s="10">
        <f t="shared" si="4"/>
        <v>7179</v>
      </c>
      <c r="AJ35" s="24">
        <v>0</v>
      </c>
      <c r="AK35" s="24">
        <v>0</v>
      </c>
      <c r="AL35" s="24">
        <v>0</v>
      </c>
      <c r="AM35" s="24">
        <v>0</v>
      </c>
      <c r="AN35" s="24">
        <v>0</v>
      </c>
      <c r="AO35" s="24">
        <v>0</v>
      </c>
      <c r="AP35" s="24">
        <v>0</v>
      </c>
      <c r="AQ35" s="10">
        <v>0</v>
      </c>
      <c r="AR35" s="10">
        <v>0</v>
      </c>
      <c r="AS35" s="24">
        <v>0</v>
      </c>
      <c r="AT35" s="24">
        <v>0</v>
      </c>
      <c r="AU35" s="21">
        <f t="shared" si="5"/>
        <v>0</v>
      </c>
      <c r="AV35" s="24">
        <v>0</v>
      </c>
      <c r="AW35" s="24">
        <v>0</v>
      </c>
      <c r="AX35" s="24">
        <v>0</v>
      </c>
      <c r="AY35" s="24">
        <v>0</v>
      </c>
      <c r="AZ35" s="10">
        <v>60</v>
      </c>
      <c r="BA35" s="22">
        <f t="shared" si="6"/>
        <v>0</v>
      </c>
      <c r="BB35" s="10">
        <v>0</v>
      </c>
      <c r="BC35" s="10">
        <v>0</v>
      </c>
      <c r="BD35" s="10">
        <v>0</v>
      </c>
      <c r="BE35" s="24">
        <v>0</v>
      </c>
      <c r="BF35" s="24">
        <v>0</v>
      </c>
      <c r="BG35" s="24">
        <v>150</v>
      </c>
      <c r="BH35" s="16">
        <f t="shared" si="9"/>
        <v>18568</v>
      </c>
      <c r="BI35" s="16">
        <f t="shared" si="7"/>
        <v>74691</v>
      </c>
      <c r="BJ35" s="9"/>
    </row>
    <row r="36" spans="1:62" ht="15.75">
      <c r="A36" s="9">
        <v>36</v>
      </c>
      <c r="B36" s="38">
        <v>2331</v>
      </c>
      <c r="C36" s="39" t="s">
        <v>120</v>
      </c>
      <c r="D36" s="28" t="s">
        <v>105</v>
      </c>
      <c r="E36" s="45" t="s">
        <v>121</v>
      </c>
      <c r="F36" s="23">
        <v>1</v>
      </c>
      <c r="G36" s="23">
        <v>1</v>
      </c>
      <c r="H36" s="23">
        <v>31</v>
      </c>
      <c r="I36" s="29">
        <v>72100</v>
      </c>
      <c r="J36" s="10">
        <v>0</v>
      </c>
      <c r="K36" s="24">
        <f t="shared" si="0"/>
        <v>8652</v>
      </c>
      <c r="L36" s="24">
        <v>3600</v>
      </c>
      <c r="M36" s="24">
        <f t="shared" si="1"/>
        <v>432</v>
      </c>
      <c r="N36" s="24">
        <f t="shared" si="2"/>
        <v>11536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  <c r="AC36" s="16">
        <f t="shared" si="8"/>
        <v>96320</v>
      </c>
      <c r="AD36" s="24">
        <v>7000</v>
      </c>
      <c r="AE36" s="10">
        <v>0</v>
      </c>
      <c r="AF36" s="24">
        <v>0</v>
      </c>
      <c r="AG36" s="24">
        <v>0</v>
      </c>
      <c r="AH36" s="10">
        <f t="shared" si="3"/>
        <v>0</v>
      </c>
      <c r="AI36" s="10">
        <f t="shared" si="4"/>
        <v>0</v>
      </c>
      <c r="AJ36" s="24">
        <v>0</v>
      </c>
      <c r="AK36" s="24">
        <v>0</v>
      </c>
      <c r="AL36" s="24">
        <v>0</v>
      </c>
      <c r="AM36" s="24">
        <v>0</v>
      </c>
      <c r="AN36" s="24">
        <v>0</v>
      </c>
      <c r="AO36" s="24">
        <v>0</v>
      </c>
      <c r="AP36" s="24">
        <v>0</v>
      </c>
      <c r="AQ36" s="10">
        <v>20000</v>
      </c>
      <c r="AR36" s="10">
        <v>0</v>
      </c>
      <c r="AS36" s="24">
        <v>0</v>
      </c>
      <c r="AT36" s="24">
        <v>0</v>
      </c>
      <c r="AU36" s="21">
        <f t="shared" si="5"/>
        <v>0</v>
      </c>
      <c r="AV36" s="24">
        <v>0</v>
      </c>
      <c r="AW36" s="24">
        <v>0</v>
      </c>
      <c r="AX36" s="24">
        <v>0</v>
      </c>
      <c r="AY36" s="24">
        <v>0</v>
      </c>
      <c r="AZ36" s="10">
        <v>60</v>
      </c>
      <c r="BA36" s="22">
        <f t="shared" si="6"/>
        <v>0</v>
      </c>
      <c r="BB36" s="10">
        <v>0</v>
      </c>
      <c r="BC36" s="10">
        <v>0</v>
      </c>
      <c r="BD36" s="10">
        <v>0</v>
      </c>
      <c r="BE36" s="24">
        <v>0</v>
      </c>
      <c r="BF36" s="24">
        <v>0</v>
      </c>
      <c r="BG36" s="24">
        <v>150</v>
      </c>
      <c r="BH36" s="16">
        <f t="shared" si="9"/>
        <v>27210</v>
      </c>
      <c r="BI36" s="16">
        <f t="shared" si="7"/>
        <v>69110</v>
      </c>
      <c r="BJ36" s="9"/>
    </row>
    <row r="37" spans="1:62" ht="15.75">
      <c r="A37" s="9">
        <v>37</v>
      </c>
      <c r="B37" s="38">
        <v>57637</v>
      </c>
      <c r="C37" s="39" t="s">
        <v>101</v>
      </c>
      <c r="D37" s="28" t="s">
        <v>106</v>
      </c>
      <c r="E37" s="28">
        <v>6</v>
      </c>
      <c r="F37" s="23">
        <v>1</v>
      </c>
      <c r="G37" s="23">
        <v>1</v>
      </c>
      <c r="H37" s="23">
        <v>31</v>
      </c>
      <c r="I37" s="29">
        <v>39900</v>
      </c>
      <c r="J37" s="10">
        <v>0</v>
      </c>
      <c r="K37" s="24">
        <f t="shared" si="0"/>
        <v>4788</v>
      </c>
      <c r="L37" s="24">
        <v>7200</v>
      </c>
      <c r="M37" s="24">
        <f t="shared" si="1"/>
        <v>864</v>
      </c>
      <c r="N37" s="24">
        <f>INT(0.16*I37+0.5)</f>
        <v>6384</v>
      </c>
      <c r="O37" s="24">
        <f>INT((I37+K37)*0.1+0.5)</f>
        <v>4469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  <c r="AA37" s="24">
        <v>0</v>
      </c>
      <c r="AB37" s="24">
        <v>0</v>
      </c>
      <c r="AC37" s="16">
        <f>SUM(I37:AB37)</f>
        <v>63605</v>
      </c>
      <c r="AD37" s="24">
        <v>0</v>
      </c>
      <c r="AE37" s="10">
        <v>0</v>
      </c>
      <c r="AF37" s="24">
        <v>0</v>
      </c>
      <c r="AG37" s="24">
        <v>0</v>
      </c>
      <c r="AH37" s="10">
        <f aca="true" t="shared" si="10" ref="AH37:AH42">O37</f>
        <v>4469</v>
      </c>
      <c r="AI37" s="10">
        <f aca="true" t="shared" si="11" ref="AI37:AI42">O37</f>
        <v>4469</v>
      </c>
      <c r="AJ37" s="24">
        <v>0</v>
      </c>
      <c r="AK37" s="24">
        <v>0</v>
      </c>
      <c r="AL37" s="24">
        <v>0</v>
      </c>
      <c r="AM37" s="24">
        <v>0</v>
      </c>
      <c r="AN37" s="24">
        <v>0</v>
      </c>
      <c r="AO37" s="24">
        <v>0</v>
      </c>
      <c r="AP37" s="24">
        <v>0</v>
      </c>
      <c r="AQ37" s="10">
        <v>0</v>
      </c>
      <c r="AR37" s="10">
        <v>0</v>
      </c>
      <c r="AS37" s="24">
        <v>0</v>
      </c>
      <c r="AT37" s="24">
        <v>0</v>
      </c>
      <c r="AU37" s="21">
        <f aca="true" t="shared" si="12" ref="AU37:AU42">P37</f>
        <v>0</v>
      </c>
      <c r="AV37" s="24">
        <v>0</v>
      </c>
      <c r="AW37" s="24">
        <v>0</v>
      </c>
      <c r="AX37" s="24">
        <v>0</v>
      </c>
      <c r="AY37" s="24">
        <v>0</v>
      </c>
      <c r="AZ37" s="10">
        <v>60</v>
      </c>
      <c r="BA37" s="22">
        <f aca="true" t="shared" si="13" ref="BA37:BA42">Z37</f>
        <v>0</v>
      </c>
      <c r="BB37" s="10">
        <v>0</v>
      </c>
      <c r="BC37" s="10">
        <v>0</v>
      </c>
      <c r="BD37" s="10">
        <v>0</v>
      </c>
      <c r="BE37" s="24">
        <v>0</v>
      </c>
      <c r="BF37" s="24">
        <v>0</v>
      </c>
      <c r="BG37" s="24">
        <v>0</v>
      </c>
      <c r="BH37" s="16">
        <f>SUM(AD37:BG37)</f>
        <v>8998</v>
      </c>
      <c r="BI37" s="16">
        <f aca="true" t="shared" si="14" ref="BI37:BI42">SUM(AC37-BH37)</f>
        <v>54607</v>
      </c>
      <c r="BJ37" s="9"/>
    </row>
    <row r="38" spans="1:62" ht="15.75">
      <c r="A38" s="9">
        <v>38</v>
      </c>
      <c r="B38" s="26">
        <v>1737</v>
      </c>
      <c r="C38" s="27" t="s">
        <v>92</v>
      </c>
      <c r="D38" s="28" t="s">
        <v>107</v>
      </c>
      <c r="E38" s="36">
        <v>5</v>
      </c>
      <c r="F38" s="23">
        <v>1</v>
      </c>
      <c r="G38" s="23">
        <v>1</v>
      </c>
      <c r="H38" s="23">
        <v>31</v>
      </c>
      <c r="I38" s="24">
        <v>40400</v>
      </c>
      <c r="J38" s="10">
        <v>0</v>
      </c>
      <c r="K38" s="24">
        <f t="shared" si="0"/>
        <v>4848</v>
      </c>
      <c r="L38" s="24">
        <v>3600</v>
      </c>
      <c r="M38" s="24">
        <f t="shared" si="1"/>
        <v>432</v>
      </c>
      <c r="N38" s="24">
        <f>INT(0.16*I38+0.5)</f>
        <v>6464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>
        <v>0</v>
      </c>
      <c r="Z38" s="24">
        <v>0</v>
      </c>
      <c r="AA38" s="24">
        <v>0</v>
      </c>
      <c r="AB38" s="24">
        <v>0</v>
      </c>
      <c r="AC38" s="16">
        <f>SUM(I38:AB38)</f>
        <v>55744</v>
      </c>
      <c r="AD38" s="24">
        <v>0</v>
      </c>
      <c r="AE38" s="10">
        <v>0</v>
      </c>
      <c r="AF38" s="24">
        <v>0</v>
      </c>
      <c r="AG38" s="24">
        <v>0</v>
      </c>
      <c r="AH38" s="10">
        <f t="shared" si="10"/>
        <v>0</v>
      </c>
      <c r="AI38" s="10">
        <f t="shared" si="11"/>
        <v>0</v>
      </c>
      <c r="AJ38" s="24">
        <v>0</v>
      </c>
      <c r="AK38" s="24">
        <v>0</v>
      </c>
      <c r="AL38" s="24">
        <v>0</v>
      </c>
      <c r="AM38" s="24">
        <v>0</v>
      </c>
      <c r="AN38" s="24">
        <v>0</v>
      </c>
      <c r="AO38" s="24">
        <v>0</v>
      </c>
      <c r="AP38" s="24">
        <v>0</v>
      </c>
      <c r="AQ38" s="10">
        <v>17000</v>
      </c>
      <c r="AR38" s="10">
        <v>0</v>
      </c>
      <c r="AS38" s="24">
        <v>0</v>
      </c>
      <c r="AT38" s="24">
        <v>0</v>
      </c>
      <c r="AU38" s="21">
        <f t="shared" si="12"/>
        <v>0</v>
      </c>
      <c r="AV38" s="24">
        <v>0</v>
      </c>
      <c r="AW38" s="24">
        <v>0</v>
      </c>
      <c r="AX38" s="24">
        <v>0</v>
      </c>
      <c r="AY38" s="24">
        <v>0</v>
      </c>
      <c r="AZ38" s="10">
        <v>30</v>
      </c>
      <c r="BA38" s="22">
        <f t="shared" si="13"/>
        <v>0</v>
      </c>
      <c r="BB38" s="10">
        <v>0</v>
      </c>
      <c r="BC38" s="10">
        <v>0</v>
      </c>
      <c r="BD38" s="10">
        <v>0</v>
      </c>
      <c r="BE38" s="24">
        <v>0</v>
      </c>
      <c r="BF38" s="24">
        <v>0</v>
      </c>
      <c r="BG38" s="24">
        <v>150</v>
      </c>
      <c r="BH38" s="16">
        <f>SUM(AD38:BG38)</f>
        <v>17180</v>
      </c>
      <c r="BI38" s="16">
        <f t="shared" si="14"/>
        <v>38564</v>
      </c>
      <c r="BJ38" s="9"/>
    </row>
    <row r="39" spans="1:62" ht="15.75">
      <c r="A39" s="9">
        <v>39</v>
      </c>
      <c r="B39" s="26">
        <v>3454</v>
      </c>
      <c r="C39" s="27" t="s">
        <v>108</v>
      </c>
      <c r="D39" s="28" t="s">
        <v>109</v>
      </c>
      <c r="E39" s="28">
        <v>3</v>
      </c>
      <c r="F39" s="23">
        <v>1</v>
      </c>
      <c r="G39" s="23">
        <v>1</v>
      </c>
      <c r="H39" s="23">
        <v>31</v>
      </c>
      <c r="I39" s="29">
        <v>37500</v>
      </c>
      <c r="J39" s="10">
        <v>0</v>
      </c>
      <c r="K39" s="24">
        <f t="shared" si="0"/>
        <v>4500</v>
      </c>
      <c r="L39" s="24">
        <v>3600</v>
      </c>
      <c r="M39" s="24">
        <f t="shared" si="1"/>
        <v>432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4">
        <v>0</v>
      </c>
      <c r="Z39" s="24">
        <v>0</v>
      </c>
      <c r="AA39" s="24">
        <v>0</v>
      </c>
      <c r="AB39" s="24">
        <v>5000</v>
      </c>
      <c r="AC39" s="16">
        <f>SUM(I39:AB39)</f>
        <v>51032</v>
      </c>
      <c r="AD39" s="24">
        <v>0</v>
      </c>
      <c r="AE39" s="10">
        <v>0</v>
      </c>
      <c r="AF39" s="24">
        <v>150</v>
      </c>
      <c r="AG39" s="24">
        <v>0</v>
      </c>
      <c r="AH39" s="10">
        <f t="shared" si="10"/>
        <v>0</v>
      </c>
      <c r="AI39" s="10">
        <f t="shared" si="11"/>
        <v>0</v>
      </c>
      <c r="AJ39" s="24">
        <v>0</v>
      </c>
      <c r="AK39" s="24">
        <v>0</v>
      </c>
      <c r="AL39" s="24">
        <v>0</v>
      </c>
      <c r="AM39" s="24">
        <v>0</v>
      </c>
      <c r="AN39" s="24">
        <v>0</v>
      </c>
      <c r="AO39" s="24">
        <v>0</v>
      </c>
      <c r="AP39" s="24">
        <v>0</v>
      </c>
      <c r="AQ39" s="10">
        <v>13000</v>
      </c>
      <c r="AR39" s="10">
        <v>0</v>
      </c>
      <c r="AS39" s="24">
        <v>0</v>
      </c>
      <c r="AT39" s="24">
        <v>0</v>
      </c>
      <c r="AU39" s="21">
        <f t="shared" si="12"/>
        <v>0</v>
      </c>
      <c r="AV39" s="24">
        <v>0</v>
      </c>
      <c r="AW39" s="24">
        <v>0</v>
      </c>
      <c r="AX39" s="24">
        <v>0</v>
      </c>
      <c r="AY39" s="24">
        <v>0</v>
      </c>
      <c r="AZ39" s="10">
        <v>30</v>
      </c>
      <c r="BA39" s="22">
        <f t="shared" si="13"/>
        <v>0</v>
      </c>
      <c r="BB39" s="10">
        <v>0</v>
      </c>
      <c r="BC39" s="10">
        <v>0</v>
      </c>
      <c r="BD39" s="10">
        <v>1437</v>
      </c>
      <c r="BE39" s="24">
        <v>0</v>
      </c>
      <c r="BF39" s="24">
        <v>0</v>
      </c>
      <c r="BG39" s="24">
        <v>150</v>
      </c>
      <c r="BH39" s="16">
        <f>SUM(AD39:BG39)</f>
        <v>14767</v>
      </c>
      <c r="BI39" s="16">
        <f t="shared" si="14"/>
        <v>36265</v>
      </c>
      <c r="BJ39" s="9"/>
    </row>
    <row r="40" spans="1:62" ht="15.75">
      <c r="A40" s="9">
        <v>40</v>
      </c>
      <c r="B40" s="26">
        <v>2233</v>
      </c>
      <c r="C40" s="27" t="s">
        <v>110</v>
      </c>
      <c r="D40" s="28" t="s">
        <v>109</v>
      </c>
      <c r="E40" s="28">
        <v>3</v>
      </c>
      <c r="F40" s="23">
        <v>1</v>
      </c>
      <c r="G40" s="23">
        <v>1</v>
      </c>
      <c r="H40" s="23">
        <v>31</v>
      </c>
      <c r="I40" s="29">
        <v>37500</v>
      </c>
      <c r="J40" s="10">
        <v>0</v>
      </c>
      <c r="K40" s="24">
        <f t="shared" si="0"/>
        <v>4500</v>
      </c>
      <c r="L40" s="24">
        <v>3600</v>
      </c>
      <c r="M40" s="24">
        <f t="shared" si="1"/>
        <v>432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>
        <v>0</v>
      </c>
      <c r="Z40" s="24">
        <v>0</v>
      </c>
      <c r="AA40" s="24">
        <v>0</v>
      </c>
      <c r="AB40" s="24">
        <v>5000</v>
      </c>
      <c r="AC40" s="16">
        <f>SUM(I40:AB40)</f>
        <v>51032</v>
      </c>
      <c r="AD40" s="24">
        <v>1500</v>
      </c>
      <c r="AE40" s="10">
        <v>0</v>
      </c>
      <c r="AF40" s="24">
        <v>310</v>
      </c>
      <c r="AG40" s="24">
        <v>0</v>
      </c>
      <c r="AH40" s="10">
        <f t="shared" si="10"/>
        <v>0</v>
      </c>
      <c r="AI40" s="10">
        <f t="shared" si="11"/>
        <v>0</v>
      </c>
      <c r="AJ40" s="24">
        <v>0</v>
      </c>
      <c r="AK40" s="24">
        <v>0</v>
      </c>
      <c r="AL40" s="24">
        <v>0</v>
      </c>
      <c r="AM40" s="24">
        <v>0</v>
      </c>
      <c r="AN40" s="24">
        <v>0</v>
      </c>
      <c r="AO40" s="24">
        <v>0</v>
      </c>
      <c r="AP40" s="24">
        <v>0</v>
      </c>
      <c r="AQ40" s="10">
        <v>23000</v>
      </c>
      <c r="AR40" s="10">
        <v>0</v>
      </c>
      <c r="AS40" s="24">
        <v>0</v>
      </c>
      <c r="AT40" s="24">
        <v>0</v>
      </c>
      <c r="AU40" s="21">
        <f t="shared" si="12"/>
        <v>0</v>
      </c>
      <c r="AV40" s="24">
        <v>0</v>
      </c>
      <c r="AW40" s="24">
        <v>0</v>
      </c>
      <c r="AX40" s="24">
        <v>0</v>
      </c>
      <c r="AY40" s="24">
        <v>0</v>
      </c>
      <c r="AZ40" s="10">
        <v>30</v>
      </c>
      <c r="BA40" s="22">
        <f t="shared" si="13"/>
        <v>0</v>
      </c>
      <c r="BB40" s="10">
        <v>0</v>
      </c>
      <c r="BC40" s="10">
        <v>0</v>
      </c>
      <c r="BD40" s="10">
        <v>1541</v>
      </c>
      <c r="BE40" s="24">
        <v>0</v>
      </c>
      <c r="BF40" s="24">
        <v>0</v>
      </c>
      <c r="BG40" s="24">
        <v>150</v>
      </c>
      <c r="BH40" s="16">
        <f>SUM(AD40:BG40)</f>
        <v>26531</v>
      </c>
      <c r="BI40" s="16">
        <f t="shared" si="14"/>
        <v>24501</v>
      </c>
      <c r="BJ40" s="9"/>
    </row>
    <row r="41" spans="1:62" ht="15.75">
      <c r="A41" s="9">
        <v>41</v>
      </c>
      <c r="B41" s="26">
        <v>1479</v>
      </c>
      <c r="C41" s="27" t="s">
        <v>111</v>
      </c>
      <c r="D41" s="28" t="s">
        <v>109</v>
      </c>
      <c r="E41" s="28">
        <v>3</v>
      </c>
      <c r="F41" s="23">
        <v>1</v>
      </c>
      <c r="G41" s="23">
        <v>1</v>
      </c>
      <c r="H41" s="23">
        <v>31</v>
      </c>
      <c r="I41" s="29">
        <v>35000</v>
      </c>
      <c r="J41" s="10">
        <v>0</v>
      </c>
      <c r="K41" s="24">
        <f t="shared" si="0"/>
        <v>4200</v>
      </c>
      <c r="L41" s="24">
        <v>3600</v>
      </c>
      <c r="M41" s="24">
        <f t="shared" si="1"/>
        <v>432</v>
      </c>
      <c r="N41" s="24">
        <f>INT(0.16*I41+0.5)</f>
        <v>5600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0</v>
      </c>
      <c r="AB41" s="24">
        <v>5000</v>
      </c>
      <c r="AC41" s="16">
        <f>SUM(I41:AB41)</f>
        <v>53832</v>
      </c>
      <c r="AD41" s="24">
        <v>0</v>
      </c>
      <c r="AE41" s="10">
        <v>0</v>
      </c>
      <c r="AF41" s="24">
        <v>0</v>
      </c>
      <c r="AG41" s="24">
        <v>0</v>
      </c>
      <c r="AH41" s="10">
        <f t="shared" si="10"/>
        <v>0</v>
      </c>
      <c r="AI41" s="10">
        <f t="shared" si="11"/>
        <v>0</v>
      </c>
      <c r="AJ41" s="24">
        <v>0</v>
      </c>
      <c r="AK41" s="24">
        <v>0</v>
      </c>
      <c r="AL41" s="24">
        <v>0</v>
      </c>
      <c r="AM41" s="24">
        <v>0</v>
      </c>
      <c r="AN41" s="24">
        <v>0</v>
      </c>
      <c r="AO41" s="24">
        <v>0</v>
      </c>
      <c r="AP41" s="24">
        <v>0</v>
      </c>
      <c r="AQ41" s="10">
        <v>13000</v>
      </c>
      <c r="AR41" s="10">
        <v>0</v>
      </c>
      <c r="AS41" s="24">
        <v>0</v>
      </c>
      <c r="AT41" s="24">
        <v>0</v>
      </c>
      <c r="AU41" s="21">
        <f t="shared" si="12"/>
        <v>0</v>
      </c>
      <c r="AV41" s="24">
        <v>0</v>
      </c>
      <c r="AW41" s="24">
        <v>0</v>
      </c>
      <c r="AX41" s="24">
        <v>0</v>
      </c>
      <c r="AY41" s="24">
        <v>0</v>
      </c>
      <c r="AZ41" s="10">
        <v>30</v>
      </c>
      <c r="BA41" s="22">
        <f t="shared" si="13"/>
        <v>0</v>
      </c>
      <c r="BB41" s="10">
        <v>0</v>
      </c>
      <c r="BC41" s="10">
        <v>0</v>
      </c>
      <c r="BD41" s="10">
        <v>0</v>
      </c>
      <c r="BE41" s="24">
        <v>0</v>
      </c>
      <c r="BF41" s="24">
        <v>0</v>
      </c>
      <c r="BG41" s="24">
        <v>150</v>
      </c>
      <c r="BH41" s="16">
        <f>SUM(AD41:BG41)</f>
        <v>13180</v>
      </c>
      <c r="BI41" s="16">
        <f t="shared" si="14"/>
        <v>40652</v>
      </c>
      <c r="BJ41" s="9"/>
    </row>
    <row r="42" spans="1:62" ht="15.75">
      <c r="A42" s="9">
        <v>42</v>
      </c>
      <c r="B42" s="26">
        <v>1480</v>
      </c>
      <c r="C42" s="27" t="s">
        <v>112</v>
      </c>
      <c r="D42" s="28" t="s">
        <v>109</v>
      </c>
      <c r="E42" s="28">
        <v>3</v>
      </c>
      <c r="F42" s="23">
        <v>1</v>
      </c>
      <c r="G42" s="23">
        <v>1</v>
      </c>
      <c r="H42" s="23">
        <v>31</v>
      </c>
      <c r="I42" s="29">
        <v>32000</v>
      </c>
      <c r="J42" s="10">
        <v>0</v>
      </c>
      <c r="K42" s="24">
        <f t="shared" si="0"/>
        <v>3840</v>
      </c>
      <c r="L42" s="24">
        <v>3600</v>
      </c>
      <c r="M42" s="24">
        <f t="shared" si="1"/>
        <v>432</v>
      </c>
      <c r="N42" s="24">
        <f>INT(0.16*I42+0.5)</f>
        <v>5120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5000</v>
      </c>
      <c r="AC42" s="16">
        <f>SUM(I42:AB42)</f>
        <v>49992</v>
      </c>
      <c r="AD42" s="24">
        <v>0</v>
      </c>
      <c r="AE42" s="10">
        <v>0</v>
      </c>
      <c r="AF42" s="24">
        <v>0</v>
      </c>
      <c r="AG42" s="24">
        <v>0</v>
      </c>
      <c r="AH42" s="10">
        <f t="shared" si="10"/>
        <v>0</v>
      </c>
      <c r="AI42" s="10">
        <f t="shared" si="11"/>
        <v>0</v>
      </c>
      <c r="AJ42" s="24">
        <v>0</v>
      </c>
      <c r="AK42" s="24">
        <v>0</v>
      </c>
      <c r="AL42" s="24">
        <v>0</v>
      </c>
      <c r="AM42" s="24">
        <v>0</v>
      </c>
      <c r="AN42" s="24">
        <v>0</v>
      </c>
      <c r="AO42" s="24">
        <v>0</v>
      </c>
      <c r="AP42" s="24">
        <v>0</v>
      </c>
      <c r="AQ42" s="10">
        <v>10000</v>
      </c>
      <c r="AR42" s="10">
        <v>0</v>
      </c>
      <c r="AS42" s="24">
        <v>0</v>
      </c>
      <c r="AT42" s="24">
        <v>0</v>
      </c>
      <c r="AU42" s="21">
        <f t="shared" si="12"/>
        <v>0</v>
      </c>
      <c r="AV42" s="24">
        <v>0</v>
      </c>
      <c r="AW42" s="24">
        <v>0</v>
      </c>
      <c r="AX42" s="24">
        <v>0</v>
      </c>
      <c r="AY42" s="24">
        <v>0</v>
      </c>
      <c r="AZ42" s="10">
        <v>30</v>
      </c>
      <c r="BA42" s="22">
        <f t="shared" si="13"/>
        <v>0</v>
      </c>
      <c r="BB42" s="10">
        <v>0</v>
      </c>
      <c r="BC42" s="10">
        <v>0</v>
      </c>
      <c r="BD42" s="10">
        <v>0</v>
      </c>
      <c r="BE42" s="24">
        <v>0</v>
      </c>
      <c r="BF42" s="24">
        <v>0</v>
      </c>
      <c r="BG42" s="24">
        <v>150</v>
      </c>
      <c r="BH42" s="16">
        <f>SUM(AD42:BG42)</f>
        <v>10180</v>
      </c>
      <c r="BI42" s="16">
        <f t="shared" si="14"/>
        <v>39812</v>
      </c>
      <c r="BJ42" s="9"/>
    </row>
    <row r="43" spans="1:62" s="13" customFormat="1" ht="30.75" customHeight="1">
      <c r="A43" s="46">
        <v>0</v>
      </c>
      <c r="B43" s="46">
        <v>0</v>
      </c>
      <c r="C43" s="46">
        <v>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11">
        <f>SUM(I2:I42)</f>
        <v>2434400</v>
      </c>
      <c r="J43" s="11">
        <f>SUM(J2:J42)</f>
        <v>0</v>
      </c>
      <c r="K43" s="11">
        <f>SUM(K2:K42)</f>
        <v>292128</v>
      </c>
      <c r="L43" s="11">
        <f>SUM(L2:L42)</f>
        <v>172800</v>
      </c>
      <c r="M43" s="11">
        <f>SUM(M2:M42)</f>
        <v>20736</v>
      </c>
      <c r="N43" s="11">
        <f>SUM(N2:N42)</f>
        <v>331792</v>
      </c>
      <c r="O43" s="11">
        <f>SUM(O2:O42)</f>
        <v>108234</v>
      </c>
      <c r="P43" s="11">
        <f>SUM(P2:P42)</f>
        <v>0</v>
      </c>
      <c r="Q43" s="11">
        <f>SUM(Q2:Q42)</f>
        <v>0</v>
      </c>
      <c r="R43" s="11">
        <f>SUM(R2:R42)</f>
        <v>0</v>
      </c>
      <c r="S43" s="11">
        <f>SUM(S2:S42)</f>
        <v>0</v>
      </c>
      <c r="T43" s="11">
        <f>SUM(T2:T42)</f>
        <v>0</v>
      </c>
      <c r="U43" s="11">
        <f>SUM(U2:U42)</f>
        <v>0</v>
      </c>
      <c r="V43" s="11">
        <f>SUM(V2:V42)</f>
        <v>0</v>
      </c>
      <c r="W43" s="11">
        <f>SUM(W2:W42)</f>
        <v>0</v>
      </c>
      <c r="X43" s="11">
        <f>SUM(X2:X42)</f>
        <v>0</v>
      </c>
      <c r="Y43" s="11">
        <f>SUM(Y2:Y42)</f>
        <v>0</v>
      </c>
      <c r="Z43" s="11">
        <f>SUM(Z2:Z42)</f>
        <v>0</v>
      </c>
      <c r="AA43" s="11">
        <f>SUM(AA2:AA42)</f>
        <v>0</v>
      </c>
      <c r="AB43" s="11">
        <f>SUM(AB2:AB42)</f>
        <v>20000</v>
      </c>
      <c r="AC43" s="11">
        <f>SUM(AC2:AC42)</f>
        <v>3380090</v>
      </c>
      <c r="AD43" s="11">
        <f>SUM(AD2:AD42)</f>
        <v>184500</v>
      </c>
      <c r="AE43" s="11">
        <f>SUM(AE2:AE42)</f>
        <v>0</v>
      </c>
      <c r="AF43" s="11">
        <f>SUM(AF2:AF42)</f>
        <v>2820</v>
      </c>
      <c r="AG43" s="11">
        <f>SUM(AG2:AG42)</f>
        <v>0</v>
      </c>
      <c r="AH43" s="20">
        <f>SUM(AH2:AH42)</f>
        <v>108234</v>
      </c>
      <c r="AI43" s="20">
        <f>SUM(AI2:AI42)</f>
        <v>108234</v>
      </c>
      <c r="AJ43" s="11">
        <f>SUM(AJ2:AJ42)</f>
        <v>0</v>
      </c>
      <c r="AK43" s="11">
        <f>SUM(AK2:AK42)</f>
        <v>0</v>
      </c>
      <c r="AL43" s="11">
        <f>SUM(AL2:AL42)</f>
        <v>0</v>
      </c>
      <c r="AM43" s="11">
        <f>SUM(AM2:AM42)</f>
        <v>0</v>
      </c>
      <c r="AN43" s="11">
        <f>SUM(AN2:AN42)</f>
        <v>0</v>
      </c>
      <c r="AO43" s="11">
        <f>SUM(AO2:AO42)</f>
        <v>0</v>
      </c>
      <c r="AP43" s="11">
        <f>SUM(AP2:AP42)</f>
        <v>0</v>
      </c>
      <c r="AQ43" s="11">
        <f>SUM(AQ2:AQ42)</f>
        <v>331000</v>
      </c>
      <c r="AR43" s="11">
        <f>SUM(AR2:AR42)</f>
        <v>0</v>
      </c>
      <c r="AS43" s="11">
        <f>SUM(AS2:AS42)</f>
        <v>0</v>
      </c>
      <c r="AT43" s="11">
        <f>SUM(AT2:AT42)</f>
        <v>0</v>
      </c>
      <c r="AU43" s="20">
        <f>SUM(AU2:AU42)</f>
        <v>0</v>
      </c>
      <c r="AV43" s="11">
        <f>SUM(AV2:AV42)</f>
        <v>0</v>
      </c>
      <c r="AW43" s="11">
        <f>SUM(AW2:AW42)</f>
        <v>0</v>
      </c>
      <c r="AX43" s="11">
        <f>SUM(AX2:AX42)</f>
        <v>0</v>
      </c>
      <c r="AY43" s="11">
        <f>SUM(AY2:AY42)</f>
        <v>0</v>
      </c>
      <c r="AZ43" s="11">
        <f>SUM(AZ2:AZ42)</f>
        <v>2310</v>
      </c>
      <c r="BA43" s="20">
        <f>SUM(BA2:BA42)</f>
        <v>0</v>
      </c>
      <c r="BB43" s="11">
        <f>SUM(BB2:BB42)</f>
        <v>0</v>
      </c>
      <c r="BC43" s="11">
        <f>SUM(BC2:BC42)</f>
        <v>0</v>
      </c>
      <c r="BD43" s="11">
        <f>SUM(BD2:BD42)</f>
        <v>8973</v>
      </c>
      <c r="BE43" s="11">
        <f>SUM(BE2:BE42)</f>
        <v>3151</v>
      </c>
      <c r="BF43" s="11">
        <f>SUM(BF2:BF42)</f>
        <v>0</v>
      </c>
      <c r="BG43" s="11">
        <f>SUM(BG2:BG42)</f>
        <v>3900</v>
      </c>
      <c r="BH43" s="11">
        <f>SUM(BH2:BH42)</f>
        <v>753122</v>
      </c>
      <c r="BI43" s="11">
        <f>SUM(BI2:BI42)</f>
        <v>2626968</v>
      </c>
      <c r="BJ43" s="12"/>
    </row>
    <row r="44" ht="15">
      <c r="N44" s="41"/>
    </row>
    <row r="45" ht="15">
      <c r="N45" s="4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ng525641</dc:creator>
  <cp:keywords/>
  <dc:description/>
  <cp:lastModifiedBy>acer</cp:lastModifiedBy>
  <cp:lastPrinted>2018-02-16T05:55:15Z</cp:lastPrinted>
  <dcterms:created xsi:type="dcterms:W3CDTF">2018-02-15T11:23:43Z</dcterms:created>
  <dcterms:modified xsi:type="dcterms:W3CDTF">2019-07-29T08:22:41Z</dcterms:modified>
  <cp:category/>
  <cp:version/>
  <cp:contentType/>
  <cp:contentStatus/>
</cp:coreProperties>
</file>